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theme/themeOverride1.xml" ContentType="application/vnd.openxmlformats-officedocument.themeOverride+xml"/>
  <Override PartName="/xl/charts/chart1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9.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66"/>
  <workbookPr/>
  <mc:AlternateContent xmlns:mc="http://schemas.openxmlformats.org/markup-compatibility/2006">
    <mc:Choice Requires="x15">
      <x15ac:absPath xmlns:x15ac="http://schemas.microsoft.com/office/spreadsheetml/2010/11/ac" url="C:\Users\dcraddock\Desktop\"/>
    </mc:Choice>
  </mc:AlternateContent>
  <bookViews>
    <workbookView xWindow="0" yWindow="0" windowWidth="8970" windowHeight="7200"/>
  </bookViews>
  <sheets>
    <sheet name="Introduction" sheetId="16" r:id="rId1"/>
    <sheet name="Key Findings" sheetId="1" r:id="rId2"/>
    <sheet name="Total Waste Generation" sheetId="14" r:id="rId3"/>
    <sheet name="Diversion Rate" sheetId="15" r:id="rId4"/>
    <sheet name="Environmental Benefits" sheetId="7" r:id="rId5"/>
    <sheet name="Regional Tables" sheetId="2" r:id="rId6"/>
    <sheet name="Garbage" sheetId="3" r:id="rId7"/>
    <sheet name="Recyclables &amp; Drop Off" sheetId="4" r:id="rId8"/>
    <sheet name="Garden Organics" sheetId="5" r:id="rId9"/>
    <sheet name="Litter &amp; Street Sweeping" sheetId="6" r:id="rId10"/>
    <sheet name="Hard Waste" sheetId="8" r:id="rId11"/>
    <sheet name="Landfill &amp; Transfer Stations" sheetId="9" r:id="rId12"/>
    <sheet name="Key Reference Tables" sheetId="12" r:id="rId13"/>
    <sheet name="Key Time Series Tables" sheetId="13" r:id="rId14"/>
    <sheet name="Glossary" sheetId="18" r:id="rId15"/>
    <sheet name="RESOURCES" sheetId="19" state="hidden" r:id="rId16"/>
  </sheets>
  <externalReferences>
    <externalReference r:id="rId17"/>
    <externalReference r:id="rId18"/>
    <externalReference r:id="rId19"/>
    <externalReference r:id="rId20"/>
    <externalReference r:id="rId21"/>
    <externalReference r:id="rId22"/>
  </externalReferences>
  <definedNames>
    <definedName name="_ftn1" localSheetId="6">Garbage!#REF!</definedName>
    <definedName name="_ftnref1" localSheetId="6">Garbage!$A$3</definedName>
    <definedName name="_Toc181775754" localSheetId="5">'Regional Tables'!#REF!</definedName>
    <definedName name="_Toc181775789" localSheetId="14">Glossary!$A$3</definedName>
    <definedName name="_Toc181775790" localSheetId="14">Glossary!$A$8</definedName>
    <definedName name="_Toc181775791" localSheetId="14">Glossary!$A$11</definedName>
    <definedName name="_Toc181775792" localSheetId="14">Glossary!$A$14</definedName>
    <definedName name="_Toc181775793" localSheetId="14">Glossary!$A$17</definedName>
    <definedName name="_Toc181775794" localSheetId="14">Glossary!$A$20</definedName>
    <definedName name="_Toc181775796" localSheetId="14">Glossary!$A$23</definedName>
    <definedName name="_Toc181775797" localSheetId="14">Glossary!$A$26</definedName>
    <definedName name="_Toc181775798" localSheetId="14">Glossary!$A$28</definedName>
    <definedName name="_Toc181775799" localSheetId="14">Glossary!$A$31</definedName>
    <definedName name="_Toc181775800" localSheetId="14">Glossary!$A$40</definedName>
    <definedName name="_Toc181775801" localSheetId="14">Glossary!$A$55</definedName>
    <definedName name="_Toc181775802" localSheetId="14">Glossary!#REF!</definedName>
    <definedName name="_Toc181775803" localSheetId="14">Glossary!$A$68</definedName>
    <definedName name="_Toc181775804" localSheetId="14">Glossary!$A$73</definedName>
    <definedName name="_Toc440637756" localSheetId="5">'Regional Tables'!$A$3</definedName>
    <definedName name="_Toc440637757" localSheetId="5">'Regional Tables'!$A$17</definedName>
    <definedName name="_Toc440637758" localSheetId="5">'Regional Tables'!#REF!</definedName>
    <definedName name="_Toc440637759" localSheetId="5">'Regional Tables'!$A$32</definedName>
    <definedName name="_Toc440637786" localSheetId="14">Glossary!$A$48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3" i="5" l="1"/>
  <c r="C25" i="7" l="1"/>
  <c r="D25" i="7"/>
  <c r="E25" i="7"/>
  <c r="F25" i="7"/>
  <c r="G25" i="7"/>
  <c r="B25" i="7"/>
  <c r="G134" i="13"/>
  <c r="F134" i="13"/>
  <c r="D22" i="13"/>
  <c r="E47" i="8"/>
  <c r="F47" i="8"/>
  <c r="G47" i="8"/>
  <c r="H47" i="8"/>
  <c r="C47" i="8"/>
  <c r="D47" i="8"/>
  <c r="B47" i="8"/>
  <c r="H43" i="8"/>
  <c r="H44" i="8"/>
  <c r="H45" i="8"/>
  <c r="H46" i="8"/>
  <c r="H42" i="8"/>
  <c r="H13" i="8"/>
  <c r="H15" i="8"/>
  <c r="G24" i="8"/>
  <c r="F24" i="8"/>
  <c r="E24" i="8"/>
  <c r="D24" i="8"/>
  <c r="C24" i="8"/>
  <c r="B24" i="8"/>
  <c r="G23" i="8"/>
  <c r="F23" i="8"/>
  <c r="E23" i="8"/>
  <c r="D23" i="8"/>
  <c r="C23" i="8"/>
  <c r="B23" i="8"/>
  <c r="G22" i="8"/>
  <c r="F22" i="8"/>
  <c r="E22" i="8"/>
  <c r="D22" i="8"/>
  <c r="C22" i="8"/>
  <c r="B22" i="8"/>
  <c r="H21" i="8"/>
  <c r="G20" i="8"/>
  <c r="F20" i="8"/>
  <c r="E20" i="8"/>
  <c r="D20" i="8"/>
  <c r="C20" i="8"/>
  <c r="B20" i="8"/>
  <c r="H19" i="8"/>
  <c r="H18" i="8"/>
  <c r="H24" i="8" s="1"/>
  <c r="H17" i="8"/>
  <c r="H23" i="8" s="1"/>
  <c r="H64" i="6"/>
  <c r="H22" i="8" l="1"/>
  <c r="H20" i="8"/>
  <c r="E48" i="6" l="1"/>
  <c r="E47" i="6"/>
  <c r="E46" i="6"/>
  <c r="E45" i="6"/>
  <c r="E44" i="6"/>
  <c r="D22" i="6"/>
  <c r="D21" i="6"/>
  <c r="D20" i="6"/>
  <c r="D19" i="6"/>
  <c r="D18" i="6"/>
  <c r="D17" i="6"/>
  <c r="D16" i="6"/>
  <c r="D15" i="6"/>
  <c r="H13" i="5" l="1"/>
  <c r="H14" i="5"/>
  <c r="H16" i="5" s="1"/>
  <c r="H15" i="5"/>
  <c r="H17" i="5" s="1"/>
  <c r="B16" i="5"/>
  <c r="C16" i="5"/>
  <c r="D16" i="5"/>
  <c r="E16" i="5"/>
  <c r="F16" i="5"/>
  <c r="G16" i="5"/>
  <c r="B17" i="5"/>
  <c r="C17" i="5"/>
  <c r="D17" i="5"/>
  <c r="E17" i="5"/>
  <c r="F17" i="5"/>
  <c r="G17" i="5"/>
  <c r="B18" i="5"/>
  <c r="C18" i="5"/>
  <c r="D18" i="5"/>
  <c r="E18" i="5"/>
  <c r="F18" i="5"/>
  <c r="G18" i="5"/>
  <c r="H18" i="5" l="1"/>
  <c r="F102" i="4" l="1"/>
  <c r="G102" i="4"/>
  <c r="H15" i="4"/>
  <c r="H14" i="4"/>
  <c r="H13" i="4"/>
  <c r="H8" i="4"/>
  <c r="H7" i="4"/>
  <c r="H6" i="4"/>
  <c r="G18" i="4" l="1"/>
  <c r="F18" i="4"/>
  <c r="E18" i="4"/>
  <c r="D18" i="4"/>
  <c r="C18" i="4"/>
  <c r="B18" i="4"/>
  <c r="G17" i="4"/>
  <c r="F17" i="4"/>
  <c r="E17" i="4"/>
  <c r="D17" i="4"/>
  <c r="C17" i="4"/>
  <c r="B17" i="4"/>
  <c r="H16" i="4"/>
  <c r="G16" i="4"/>
  <c r="F16" i="4"/>
  <c r="E16" i="4"/>
  <c r="D16" i="4"/>
  <c r="C16" i="4"/>
  <c r="B16" i="4"/>
  <c r="D65" i="3"/>
  <c r="C34" i="3" l="1"/>
  <c r="D34" i="3"/>
  <c r="E34" i="3"/>
  <c r="F34" i="3"/>
  <c r="G34" i="3"/>
  <c r="B34" i="3"/>
  <c r="H33" i="3"/>
  <c r="H32" i="3"/>
  <c r="H31" i="3"/>
  <c r="H30" i="3"/>
  <c r="H34" i="3" l="1"/>
  <c r="G17" i="3"/>
  <c r="F17" i="3"/>
  <c r="E17" i="3"/>
  <c r="D17" i="3"/>
  <c r="C17" i="3"/>
  <c r="B17" i="3"/>
  <c r="G16" i="3"/>
  <c r="F16" i="3"/>
  <c r="E16" i="3"/>
  <c r="D16" i="3"/>
  <c r="C16" i="3"/>
  <c r="B16" i="3"/>
  <c r="G18" i="3"/>
  <c r="F18" i="3"/>
  <c r="E18" i="3"/>
  <c r="D18" i="3"/>
  <c r="C18" i="3"/>
  <c r="B18" i="3"/>
  <c r="H15" i="3"/>
  <c r="H14" i="3"/>
  <c r="H13" i="3"/>
  <c r="H17" i="3" l="1"/>
  <c r="H18" i="3"/>
  <c r="H16" i="3"/>
  <c r="D20" i="1" l="1"/>
  <c r="C20" i="1"/>
  <c r="B20" i="1"/>
  <c r="C22" i="14"/>
  <c r="D22" i="14"/>
  <c r="E22" i="14"/>
  <c r="C23" i="14"/>
  <c r="D23" i="14"/>
  <c r="E23" i="14"/>
  <c r="C24" i="14"/>
  <c r="D24" i="14"/>
  <c r="E24" i="14"/>
  <c r="C25" i="14"/>
  <c r="E25" i="14"/>
  <c r="E27" i="14"/>
  <c r="E28" i="14"/>
  <c r="B23" i="14"/>
  <c r="B24" i="14"/>
  <c r="B25" i="14"/>
  <c r="B22" i="14"/>
  <c r="C14" i="14"/>
  <c r="D14" i="14"/>
  <c r="E14" i="14"/>
  <c r="C15" i="14"/>
  <c r="D15" i="14"/>
  <c r="E15" i="14"/>
  <c r="C16" i="14"/>
  <c r="D16" i="14"/>
  <c r="E16" i="14"/>
  <c r="C17" i="14"/>
  <c r="D17" i="14"/>
  <c r="E17" i="14"/>
  <c r="C18" i="14"/>
  <c r="D18" i="14"/>
  <c r="E18" i="14"/>
  <c r="C19" i="14"/>
  <c r="E19" i="14"/>
  <c r="C20" i="14"/>
  <c r="D20" i="14"/>
  <c r="E20" i="14"/>
  <c r="B15" i="14"/>
  <c r="B16" i="14"/>
  <c r="B17" i="14"/>
  <c r="B18" i="14"/>
  <c r="B19" i="14"/>
  <c r="B20" i="14"/>
  <c r="B14" i="14"/>
  <c r="C6" i="14"/>
  <c r="D6" i="14"/>
  <c r="E6" i="14"/>
  <c r="C7" i="14"/>
  <c r="D7" i="14"/>
  <c r="E7" i="14"/>
  <c r="C8" i="14"/>
  <c r="D8" i="14"/>
  <c r="E8" i="14"/>
  <c r="C9" i="14"/>
  <c r="D9" i="14"/>
  <c r="E9" i="14"/>
  <c r="C10" i="14"/>
  <c r="D10" i="14"/>
  <c r="E10" i="14"/>
  <c r="C11" i="14"/>
  <c r="E11" i="14"/>
  <c r="C12" i="14"/>
  <c r="E12" i="14"/>
  <c r="B7" i="14"/>
  <c r="B8" i="14"/>
  <c r="B9" i="14"/>
  <c r="B10" i="14"/>
  <c r="B11" i="14"/>
  <c r="B12" i="14"/>
  <c r="B6" i="14"/>
  <c r="C25" i="1" l="1"/>
  <c r="D25" i="1"/>
  <c r="D25" i="14" s="1"/>
  <c r="B25" i="1"/>
  <c r="E16" i="1"/>
  <c r="E15" i="1"/>
  <c r="E18" i="1" s="1"/>
  <c r="E14" i="1"/>
  <c r="D10" i="1"/>
  <c r="C18" i="1"/>
  <c r="D18" i="1"/>
  <c r="B18" i="1"/>
  <c r="C19" i="1"/>
  <c r="D19" i="1"/>
  <c r="D19" i="14" s="1"/>
  <c r="B19" i="1"/>
  <c r="B10" i="1"/>
  <c r="C10" i="1"/>
  <c r="H16" i="9" l="1"/>
  <c r="H15" i="9"/>
  <c r="C11" i="4" l="1"/>
  <c r="D11" i="4"/>
  <c r="E11" i="4"/>
  <c r="F11" i="4"/>
  <c r="G11" i="4"/>
  <c r="H11" i="4"/>
  <c r="B11" i="4"/>
  <c r="C10" i="4"/>
  <c r="D10" i="4"/>
  <c r="E10" i="4"/>
  <c r="F10" i="4"/>
  <c r="G10" i="4"/>
  <c r="H10" i="4"/>
  <c r="B10" i="4"/>
  <c r="C9" i="4"/>
  <c r="D9" i="4"/>
  <c r="E9" i="4"/>
  <c r="F9" i="4"/>
  <c r="G9" i="4"/>
  <c r="H9" i="4"/>
  <c r="B9" i="4"/>
  <c r="D24" i="1" l="1"/>
  <c r="C24" i="1"/>
  <c r="C23" i="1"/>
  <c r="C28" i="1" s="1"/>
  <c r="C28" i="14" s="1"/>
  <c r="D23" i="1"/>
  <c r="D28" i="1" s="1"/>
  <c r="D28" i="14" s="1"/>
  <c r="B23" i="1"/>
  <c r="B28" i="1" s="1"/>
  <c r="B28" i="14" s="1"/>
  <c r="C22" i="1"/>
  <c r="C27" i="1" s="1"/>
  <c r="C27" i="14" s="1"/>
  <c r="D22" i="1"/>
  <c r="D27" i="1" s="1"/>
  <c r="D27" i="14" s="1"/>
  <c r="B22" i="1"/>
  <c r="B27" i="1" s="1"/>
  <c r="B27" i="14" s="1"/>
  <c r="C12" i="1"/>
  <c r="D12" i="1"/>
  <c r="D12" i="14" s="1"/>
  <c r="B12" i="1"/>
  <c r="C11" i="1"/>
  <c r="D11" i="1"/>
  <c r="D11" i="14" s="1"/>
  <c r="B11" i="1"/>
  <c r="E8" i="1"/>
  <c r="E24" i="1" s="1"/>
  <c r="E7" i="1"/>
  <c r="E23" i="1" s="1"/>
  <c r="E6" i="1"/>
  <c r="E22" i="1" s="1"/>
  <c r="D26" i="1" l="1"/>
  <c r="D26" i="14" s="1"/>
  <c r="E26" i="1"/>
  <c r="E26" i="14" s="1"/>
  <c r="E10" i="1"/>
  <c r="B26" i="1"/>
  <c r="B26" i="14" s="1"/>
  <c r="C26" i="1"/>
  <c r="C26" i="14" s="1"/>
  <c r="H12" i="9" l="1"/>
  <c r="H11" i="9"/>
  <c r="H8" i="9"/>
  <c r="H7" i="9"/>
  <c r="C13" i="9"/>
  <c r="D13" i="9"/>
  <c r="E13" i="9"/>
  <c r="F13" i="9"/>
  <c r="G13" i="9"/>
  <c r="B13" i="9"/>
  <c r="C9" i="9"/>
  <c r="D9" i="9"/>
  <c r="E9" i="9"/>
  <c r="F9" i="9"/>
  <c r="G9" i="9"/>
  <c r="B9" i="9"/>
  <c r="H13" i="9" l="1"/>
  <c r="H9" i="9"/>
  <c r="D52" i="5"/>
  <c r="D51" i="5"/>
  <c r="D50" i="5"/>
  <c r="B53" i="5"/>
  <c r="C20" i="5"/>
  <c r="D20" i="5"/>
  <c r="E20" i="5"/>
  <c r="F20" i="5"/>
  <c r="G20" i="5"/>
  <c r="H20" i="5"/>
  <c r="C21" i="5"/>
  <c r="D21" i="5"/>
  <c r="E21" i="5"/>
  <c r="F21" i="5"/>
  <c r="G21" i="5"/>
  <c r="H21" i="5"/>
  <c r="C22" i="5"/>
  <c r="D22" i="5"/>
  <c r="E22" i="5"/>
  <c r="F22" i="5"/>
  <c r="G22" i="5"/>
  <c r="H22" i="5"/>
  <c r="C23" i="5"/>
  <c r="D23" i="5"/>
  <c r="E23" i="5"/>
  <c r="F23" i="5"/>
  <c r="G23" i="5"/>
  <c r="H23" i="5"/>
  <c r="C24" i="5"/>
  <c r="D24" i="5"/>
  <c r="E24" i="5"/>
  <c r="F24" i="5"/>
  <c r="G24" i="5"/>
  <c r="H24" i="5"/>
  <c r="C25" i="5"/>
  <c r="D25" i="5"/>
  <c r="E25" i="5"/>
  <c r="F25" i="5"/>
  <c r="G25" i="5"/>
  <c r="H25" i="5"/>
  <c r="B21" i="5"/>
  <c r="B22" i="5"/>
  <c r="B23" i="5"/>
  <c r="B24" i="5"/>
  <c r="B25" i="5"/>
  <c r="B20" i="5"/>
  <c r="D53" i="5" l="1"/>
  <c r="G88" i="4"/>
  <c r="G89" i="4"/>
  <c r="G90" i="4"/>
  <c r="G91" i="4"/>
  <c r="G92" i="4"/>
  <c r="G93" i="4"/>
  <c r="G94" i="4"/>
  <c r="G95" i="4"/>
  <c r="G96" i="4"/>
  <c r="G97" i="4"/>
  <c r="G98" i="4"/>
  <c r="G99" i="4"/>
  <c r="G100" i="4"/>
  <c r="G101" i="4"/>
  <c r="G87" i="4"/>
  <c r="F88" i="4"/>
  <c r="F89" i="4"/>
  <c r="F90" i="4"/>
  <c r="F91" i="4"/>
  <c r="F92" i="4"/>
  <c r="F93" i="4"/>
  <c r="F94" i="4"/>
  <c r="F95" i="4"/>
  <c r="F96" i="4"/>
  <c r="F97" i="4"/>
  <c r="F98" i="4"/>
  <c r="F99" i="4"/>
  <c r="F100" i="4"/>
  <c r="F101" i="4"/>
  <c r="F87" i="4"/>
  <c r="C81" i="4"/>
  <c r="B81" i="4"/>
  <c r="F64" i="4" l="1"/>
  <c r="F65" i="4"/>
  <c r="F66" i="4"/>
  <c r="F63" i="4"/>
  <c r="C67" i="4"/>
  <c r="D67" i="4"/>
  <c r="E67" i="4"/>
  <c r="B67" i="4"/>
  <c r="F67" i="4" l="1"/>
  <c r="D59" i="6" l="1"/>
  <c r="E42" i="6" l="1"/>
  <c r="E41" i="6"/>
  <c r="E40" i="6"/>
  <c r="E39" i="6"/>
  <c r="E38" i="6"/>
  <c r="C24" i="6"/>
  <c r="C25" i="6"/>
  <c r="C26" i="6"/>
  <c r="C27" i="6"/>
  <c r="C28" i="6"/>
  <c r="C29" i="6"/>
  <c r="C30" i="6"/>
  <c r="C31" i="6"/>
  <c r="B25" i="6"/>
  <c r="B26" i="6"/>
  <c r="B27" i="6"/>
  <c r="B28" i="6"/>
  <c r="B29" i="6"/>
  <c r="B30" i="6"/>
  <c r="B31" i="6"/>
  <c r="B24" i="6"/>
  <c r="D7" i="6"/>
  <c r="D25" i="6" s="1"/>
  <c r="D8" i="6"/>
  <c r="D26" i="6" s="1"/>
  <c r="D9" i="6"/>
  <c r="D27" i="6" s="1"/>
  <c r="D10" i="6"/>
  <c r="D28" i="6" s="1"/>
  <c r="D11" i="6"/>
  <c r="D29" i="6" s="1"/>
  <c r="D12" i="6"/>
  <c r="D30" i="6" s="1"/>
  <c r="D13" i="6"/>
  <c r="D31" i="6" s="1"/>
  <c r="D6" i="6"/>
  <c r="D24" i="6" s="1"/>
  <c r="C14" i="8"/>
  <c r="C34" i="8" s="1"/>
  <c r="D14" i="8"/>
  <c r="D34" i="8" s="1"/>
  <c r="E14" i="8"/>
  <c r="E34" i="8" s="1"/>
  <c r="F14" i="8"/>
  <c r="F34" i="8" s="1"/>
  <c r="G14" i="8"/>
  <c r="B14" i="8"/>
  <c r="B34" i="8" s="1"/>
  <c r="C13" i="8"/>
  <c r="C33" i="8" s="1"/>
  <c r="D13" i="8"/>
  <c r="D33" i="8" s="1"/>
  <c r="E13" i="8"/>
  <c r="F13" i="8"/>
  <c r="G13" i="8"/>
  <c r="G33" i="8" s="1"/>
  <c r="B13" i="8"/>
  <c r="B33" i="8" s="1"/>
  <c r="C27" i="8"/>
  <c r="D27" i="8"/>
  <c r="E27" i="8"/>
  <c r="F27" i="8"/>
  <c r="G27" i="8"/>
  <c r="C28" i="8"/>
  <c r="D28" i="8"/>
  <c r="E28" i="8"/>
  <c r="F28" i="8"/>
  <c r="G28" i="8"/>
  <c r="C29" i="8"/>
  <c r="D29" i="8"/>
  <c r="E29" i="8"/>
  <c r="F29" i="8"/>
  <c r="G29" i="8"/>
  <c r="C31" i="8"/>
  <c r="D31" i="8"/>
  <c r="E31" i="8"/>
  <c r="F31" i="8"/>
  <c r="G31" i="8"/>
  <c r="E33" i="8"/>
  <c r="F33" i="8"/>
  <c r="G34" i="8"/>
  <c r="C35" i="8"/>
  <c r="D35" i="8"/>
  <c r="E35" i="8"/>
  <c r="F35" i="8"/>
  <c r="G35" i="8"/>
  <c r="H35" i="8"/>
  <c r="B28" i="8"/>
  <c r="B29" i="8"/>
  <c r="B31" i="8"/>
  <c r="B35" i="8"/>
  <c r="B27" i="8"/>
  <c r="C12" i="8"/>
  <c r="C32" i="8" s="1"/>
  <c r="D12" i="8"/>
  <c r="D32" i="8" s="1"/>
  <c r="E12" i="8"/>
  <c r="E32" i="8" s="1"/>
  <c r="F12" i="8"/>
  <c r="F32" i="8" s="1"/>
  <c r="G12" i="8"/>
  <c r="G32" i="8" s="1"/>
  <c r="B12" i="8"/>
  <c r="B32" i="8" s="1"/>
  <c r="H11" i="8"/>
  <c r="H31" i="8" s="1"/>
  <c r="C10" i="8"/>
  <c r="C30" i="8" s="1"/>
  <c r="D10" i="8"/>
  <c r="D30" i="8" s="1"/>
  <c r="E10" i="8"/>
  <c r="E30" i="8" s="1"/>
  <c r="F10" i="8"/>
  <c r="F30" i="8" s="1"/>
  <c r="G10" i="8"/>
  <c r="B10" i="8"/>
  <c r="B30" i="8" s="1"/>
  <c r="H9" i="8"/>
  <c r="H29" i="8" s="1"/>
  <c r="H8" i="8"/>
  <c r="H10" i="8" s="1"/>
  <c r="H30" i="8" s="1"/>
  <c r="H7" i="8"/>
  <c r="H27" i="8" s="1"/>
  <c r="H28" i="8" l="1"/>
  <c r="H14" i="8"/>
  <c r="H34" i="8" s="1"/>
  <c r="H12" i="8"/>
  <c r="H32" i="8" s="1"/>
  <c r="H33" i="8"/>
  <c r="C20" i="4"/>
  <c r="D20" i="4"/>
  <c r="E20" i="4"/>
  <c r="F20" i="4"/>
  <c r="G20" i="4"/>
  <c r="H20" i="4"/>
  <c r="C21" i="4"/>
  <c r="D21" i="4"/>
  <c r="E21" i="4"/>
  <c r="F21" i="4"/>
  <c r="G21" i="4"/>
  <c r="H21" i="4"/>
  <c r="C22" i="4"/>
  <c r="D22" i="4"/>
  <c r="E22" i="4"/>
  <c r="F22" i="4"/>
  <c r="G22" i="4"/>
  <c r="C23" i="4"/>
  <c r="D23" i="4"/>
  <c r="E23" i="4"/>
  <c r="F23" i="4"/>
  <c r="G23" i="4"/>
  <c r="H23" i="4"/>
  <c r="C24" i="4"/>
  <c r="D24" i="4"/>
  <c r="E24" i="4"/>
  <c r="F24" i="4"/>
  <c r="G24" i="4"/>
  <c r="C25" i="4"/>
  <c r="D25" i="4"/>
  <c r="E25" i="4"/>
  <c r="F25" i="4"/>
  <c r="G25" i="4"/>
  <c r="B21" i="4"/>
  <c r="B22" i="4"/>
  <c r="B23" i="4"/>
  <c r="B24" i="4"/>
  <c r="B25" i="4"/>
  <c r="B20" i="4"/>
  <c r="D63" i="3" l="1"/>
  <c r="G22" i="3"/>
  <c r="F22" i="3"/>
  <c r="E22" i="3"/>
  <c r="D22" i="3"/>
  <c r="C22" i="3"/>
  <c r="B22" i="3"/>
  <c r="G21" i="3"/>
  <c r="F21" i="3"/>
  <c r="E21" i="3"/>
  <c r="D21" i="3"/>
  <c r="C21" i="3"/>
  <c r="B21" i="3"/>
  <c r="G20" i="3"/>
  <c r="F20" i="3"/>
  <c r="E20" i="3"/>
  <c r="D20" i="3"/>
  <c r="C20" i="3"/>
  <c r="B20" i="3"/>
  <c r="G11" i="3"/>
  <c r="F11" i="3"/>
  <c r="F25" i="3" s="1"/>
  <c r="E11" i="3"/>
  <c r="E25" i="3" s="1"/>
  <c r="D11" i="3"/>
  <c r="C11" i="3"/>
  <c r="B11" i="3"/>
  <c r="B25" i="3" s="1"/>
  <c r="G10" i="3"/>
  <c r="G24" i="3" s="1"/>
  <c r="F10" i="3"/>
  <c r="E10" i="3"/>
  <c r="E24" i="3" s="1"/>
  <c r="D10" i="3"/>
  <c r="D24" i="3" s="1"/>
  <c r="C10" i="3"/>
  <c r="C24" i="3" s="1"/>
  <c r="B10" i="3"/>
  <c r="G9" i="3"/>
  <c r="G23" i="3" s="1"/>
  <c r="F9" i="3"/>
  <c r="F23" i="3" s="1"/>
  <c r="E9" i="3"/>
  <c r="E23" i="3" s="1"/>
  <c r="D9" i="3"/>
  <c r="C9" i="3"/>
  <c r="C23" i="3" s="1"/>
  <c r="B9" i="3"/>
  <c r="B23" i="3" s="1"/>
  <c r="H8" i="3"/>
  <c r="H22" i="3" s="1"/>
  <c r="H7" i="3"/>
  <c r="H6" i="3"/>
  <c r="H21" i="3" l="1"/>
  <c r="D23" i="3"/>
  <c r="B24" i="3"/>
  <c r="F24" i="3"/>
  <c r="D25" i="3"/>
  <c r="H9" i="3"/>
  <c r="H23" i="3" s="1"/>
  <c r="C25" i="3"/>
  <c r="G25" i="3"/>
  <c r="H20" i="3"/>
  <c r="H11" i="3"/>
  <c r="H10" i="3"/>
  <c r="H25" i="3" l="1"/>
  <c r="H24" i="3"/>
  <c r="C73" i="7" l="1"/>
  <c r="D73" i="7"/>
  <c r="E73" i="7"/>
  <c r="F73" i="7"/>
  <c r="G73" i="7"/>
  <c r="B73" i="7"/>
  <c r="C49" i="7"/>
  <c r="D49" i="7"/>
  <c r="E49" i="7"/>
  <c r="F49" i="7"/>
  <c r="G49" i="7"/>
  <c r="B49" i="7"/>
  <c r="E54" i="6" l="1"/>
  <c r="E53" i="6"/>
  <c r="E52" i="6"/>
  <c r="E51" i="6"/>
  <c r="E50" i="6"/>
  <c r="D54" i="6"/>
  <c r="D50" i="6"/>
  <c r="C51" i="6"/>
  <c r="C50" i="6"/>
  <c r="B53" i="6"/>
  <c r="B52" i="6"/>
  <c r="B51" i="6"/>
  <c r="B50" i="6"/>
  <c r="H31" i="5" l="1"/>
  <c r="H33" i="5"/>
  <c r="H34" i="5"/>
  <c r="H35" i="5" l="1"/>
  <c r="D76" i="4"/>
  <c r="D77" i="4"/>
  <c r="D78" i="4"/>
  <c r="D79" i="4"/>
  <c r="D80" i="4"/>
  <c r="D75" i="4"/>
  <c r="D81" i="4" l="1"/>
  <c r="C35" i="5"/>
  <c r="D35" i="5"/>
  <c r="E35" i="5"/>
  <c r="F35" i="5"/>
  <c r="G35" i="5"/>
  <c r="B35" i="5"/>
  <c r="H22" i="4"/>
  <c r="H18" i="4"/>
  <c r="H25" i="4" s="1"/>
  <c r="H17" i="4"/>
  <c r="H24" i="4"/>
</calcChain>
</file>

<file path=xl/sharedStrings.xml><?xml version="1.0" encoding="utf-8"?>
<sst xmlns="http://schemas.openxmlformats.org/spreadsheetml/2006/main" count="2015" uniqueCount="560">
  <si>
    <t>Composition* of waste stream collected (%)</t>
  </si>
  <si>
    <t>Garbage (kerbside)</t>
  </si>
  <si>
    <t>Recyclables (kerbside)</t>
  </si>
  <si>
    <t>Recyclables (drop-off)</t>
  </si>
  <si>
    <t>Barwon South West</t>
  </si>
  <si>
    <t>Gippsland</t>
  </si>
  <si>
    <t>Metropolitan</t>
  </si>
  <si>
    <t>Goulburn Valley</t>
  </si>
  <si>
    <t>Loddon Mallee</t>
  </si>
  <si>
    <t>Grampians Central West</t>
  </si>
  <si>
    <t>State average</t>
  </si>
  <si>
    <t>*Sum of components may not add to 100% because of rounding.</t>
  </si>
  <si>
    <t>Diversion rate (%)</t>
  </si>
  <si>
    <t xml:space="preserve">Kerbside recyclables </t>
  </si>
  <si>
    <t>State</t>
  </si>
  <si>
    <t>Waste &amp; resource recovery region</t>
  </si>
  <si>
    <t>Garbage</t>
  </si>
  <si>
    <t>Recyclables</t>
  </si>
  <si>
    <t>Green organics</t>
  </si>
  <si>
    <t>State total</t>
  </si>
  <si>
    <t>Metro</t>
  </si>
  <si>
    <t>Annual service cost</t>
  </si>
  <si>
    <t>Tonnes collected</t>
  </si>
  <si>
    <t>—</t>
  </si>
  <si>
    <t>Total households serviced*</t>
  </si>
  <si>
    <t>Cost per tonne</t>
  </si>
  <si>
    <t>Cost per household</t>
  </si>
  <si>
    <t>Household yield (kg)</t>
  </si>
  <si>
    <t>Non-metro</t>
  </si>
  <si>
    <t>Total</t>
  </si>
  <si>
    <t>Kerbside service</t>
  </si>
  <si>
    <t>Per cent %</t>
  </si>
  <si>
    <t>Metro (no.)</t>
  </si>
  <si>
    <t>Non-metro (no.)</t>
  </si>
  <si>
    <t>State total (no.)</t>
  </si>
  <si>
    <t>Hard waste</t>
  </si>
  <si>
    <t>Street sweeping</t>
  </si>
  <si>
    <t>Inner metropolitan</t>
  </si>
  <si>
    <t>Outer metropolitan</t>
  </si>
  <si>
    <t>Melbourne fringe</t>
  </si>
  <si>
    <t>Major provincial</t>
  </si>
  <si>
    <t>Small provincial</t>
  </si>
  <si>
    <t>Rural township</t>
  </si>
  <si>
    <t>2013-14</t>
  </si>
  <si>
    <r>
      <t>Total households serviced</t>
    </r>
    <r>
      <rPr>
        <b/>
        <vertAlign val="superscript"/>
        <sz val="8"/>
        <color rgb="FF000000"/>
        <rFont val="Arial"/>
        <family val="2"/>
      </rPr>
      <t>1</t>
    </r>
  </si>
  <si>
    <t xml:space="preserve">Cost per household </t>
  </si>
  <si>
    <t>2012-13</t>
  </si>
  <si>
    <t>Per cent change</t>
  </si>
  <si>
    <t>Total households serviced</t>
  </si>
  <si>
    <t>*Total households serviced may also include some commercial and industrial properties.</t>
  </si>
  <si>
    <t>Primary bin</t>
  </si>
  <si>
    <t>Inner Metropolitan</t>
  </si>
  <si>
    <t>Outer Metropolitan</t>
  </si>
  <si>
    <t>Melbourne Fringe</t>
  </si>
  <si>
    <t>Major Provincial</t>
  </si>
  <si>
    <t>Small Provincial</t>
  </si>
  <si>
    <t>Rural Township</t>
  </si>
  <si>
    <t xml:space="preserve">  80L</t>
  </si>
  <si>
    <t>120L</t>
  </si>
  <si>
    <t>140L</t>
  </si>
  <si>
    <t>240L</t>
  </si>
  <si>
    <t>State totals</t>
  </si>
  <si>
    <t>*Refers to the predominant bin type used by the local government (see Appendix B, Glossary for definition of predominant bin)</t>
  </si>
  <si>
    <t>Collection system</t>
  </si>
  <si>
    <t>Contamination rate (%)</t>
  </si>
  <si>
    <t>Year</t>
  </si>
  <si>
    <t>2001-02</t>
  </si>
  <si>
    <t>2002-03</t>
  </si>
  <si>
    <t>2003-04</t>
  </si>
  <si>
    <t>2004-05</t>
  </si>
  <si>
    <t>2005-06</t>
  </si>
  <si>
    <t>2006-07</t>
  </si>
  <si>
    <t>2007-08</t>
  </si>
  <si>
    <t>2008-09</t>
  </si>
  <si>
    <t>2009-10</t>
  </si>
  <si>
    <t>2010-11</t>
  </si>
  <si>
    <t>2011-12</t>
  </si>
  <si>
    <t>Number of local governments</t>
  </si>
  <si>
    <t>120L commingled weekly</t>
  </si>
  <si>
    <t>240L commingled fortnightly</t>
  </si>
  <si>
    <t>240L commingled weekly</t>
  </si>
  <si>
    <t>Other**</t>
  </si>
  <si>
    <t>*Refers to the predominant bin system used by the local government</t>
  </si>
  <si>
    <t>**Refers to a fortnightly 240L bin for containers &amp; tied bundle for paper monthly, and a weekly crate (containers) &amp; tied bundle</t>
  </si>
  <si>
    <t xml:space="preserve">   (paper) monthly collection systems</t>
  </si>
  <si>
    <t>Garbage collection system</t>
  </si>
  <si>
    <t>80L</t>
  </si>
  <si>
    <t>Recyclables collection system</t>
  </si>
  <si>
    <t>240L fortnightly (containers) &amp; tied bundle (paper) monthly</t>
  </si>
  <si>
    <t>240L commingled Weekly</t>
  </si>
  <si>
    <t>Total number of local governments</t>
  </si>
  <si>
    <t>*Refers to the predominant bin system used by local governments</t>
  </si>
  <si>
    <t>Total CO2 eq (kg)</t>
  </si>
  <si>
    <t>Total CO2 eq (tonnes)</t>
  </si>
  <si>
    <t>Equivalent trees planted required for carbon absorption</t>
  </si>
  <si>
    <t>Equivalent cars off the road for a year</t>
  </si>
  <si>
    <t>Glass</t>
  </si>
  <si>
    <t>Plastics</t>
  </si>
  <si>
    <t>Total energy saved (megajoules LHV)**</t>
  </si>
  <si>
    <t>Total energy saved (gigajoules LHV)**</t>
  </si>
  <si>
    <t>Household energy use (months)</t>
  </si>
  <si>
    <t>Days watching large TV</t>
  </si>
  <si>
    <t>Days watching large TV for every person in Victoria</t>
  </si>
  <si>
    <t>Total H2O (kL)</t>
  </si>
  <si>
    <t>Total H2O (mega litres)</t>
  </si>
  <si>
    <t>Outdoor spas (2m x 2 m x 60cm deep)</t>
  </si>
  <si>
    <t>Showers (10 min at 8.9 l/m)</t>
  </si>
  <si>
    <t>Olympic swimming pools (50m x 25m x 2m deep = 2,500 kL H2O)</t>
  </si>
  <si>
    <t>* The Kerbside LCA calculator uses the Victorian population figure from the ABS publication - Australian Demographic Statistics, Catalogue number 3101.0, March Qtr. 2013, published 26 September 2013,Table 4, Estimated Residential Population, Persons, Victoria, March 2013 figure (pop. 5,712,982). The population figure is used to calculate an equivalent per person environmental benefit obtained from recycling kerbside material for greenhouse gas, energy demand and water use.</t>
  </si>
  <si>
    <t>** Recycling of printing and writing paper did not achieve a beneficial outcome in cumulative energy demand due to the fossil fuels intensity of paper recycling versus production of paper from fibre derived from forests (much of which is powered by biomass). When all environmental factors are taken into account, the recycling of printing and writing paper results in a beneficial outcome.</t>
  </si>
  <si>
    <t>*** Garden organics waste recycling resulted in an adverse outcome in cumulative energy demand, due to the avoidance of energy generated from landfill ie from landfill gas combustion. When all environmental factors are taken into account, the recycling of garden organics results in a beneficial outcome.</t>
  </si>
  <si>
    <t>Predominant frequency of service</t>
  </si>
  <si>
    <t>On-call</t>
  </si>
  <si>
    <t>Weekly</t>
  </si>
  <si>
    <t>Fortnightly</t>
  </si>
  <si>
    <t>Monthly</t>
  </si>
  <si>
    <t>Fortnightly (user pays)</t>
  </si>
  <si>
    <t>Number of local governments*</t>
  </si>
  <si>
    <t>*Local governments that had more than one frequency of collection are listed here as separate services.</t>
  </si>
  <si>
    <t>No. of litter bins</t>
  </si>
  <si>
    <t>Annual service cost for litter bins</t>
  </si>
  <si>
    <t>Tonnes collected from litter bins</t>
  </si>
  <si>
    <t>No. of side entry litter traps</t>
  </si>
  <si>
    <t>No. of in-line litter traps</t>
  </si>
  <si>
    <t>Annual service cost for litter traps</t>
  </si>
  <si>
    <t>Tonnes collected from litter traps</t>
  </si>
  <si>
    <t>No. of public place recycling bins</t>
  </si>
  <si>
    <t>Illegally dumped rubbish</t>
  </si>
  <si>
    <t>Cigarette bins</t>
  </si>
  <si>
    <t>n.a.</t>
  </si>
  <si>
    <t>No. of call outs</t>
  </si>
  <si>
    <t>No. of penalties issued</t>
  </si>
  <si>
    <t>No. of cigarette bins</t>
  </si>
  <si>
    <t>No. of local governments</t>
  </si>
  <si>
    <t>total</t>
  </si>
  <si>
    <t>Tonnes disposed</t>
  </si>
  <si>
    <t>*Refers to households with access to a hard waste service.</t>
  </si>
  <si>
    <t>Frequency of service</t>
  </si>
  <si>
    <t>Annual</t>
  </si>
  <si>
    <t>Bi-annual</t>
  </si>
  <si>
    <t>Operating landfills</t>
  </si>
  <si>
    <t>No. of licensed landfills</t>
  </si>
  <si>
    <t>No. of unlicensed landfills</t>
  </si>
  <si>
    <t>Total landfills</t>
  </si>
  <si>
    <t>Closed landfills</t>
  </si>
  <si>
    <t>Total landfills closed</t>
  </si>
  <si>
    <t>Transfer stations</t>
  </si>
  <si>
    <t>No. of transfer stations</t>
  </si>
  <si>
    <t>Source</t>
  </si>
  <si>
    <t>Kerbside</t>
  </si>
  <si>
    <t>Drop-off</t>
  </si>
  <si>
    <t>% of total</t>
  </si>
  <si>
    <t>Main items recovered</t>
  </si>
  <si>
    <t>Tonnes</t>
  </si>
  <si>
    <t>Plastic containers</t>
  </si>
  <si>
    <t>Paper</t>
  </si>
  <si>
    <t>Glass containers</t>
  </si>
  <si>
    <t>Steel cans</t>
  </si>
  <si>
    <t>Aluminium cans</t>
  </si>
  <si>
    <t>Local government</t>
  </si>
  <si>
    <t>Service provision category</t>
  </si>
  <si>
    <t>Metro / Non-metro classification</t>
  </si>
  <si>
    <t>Alpine Shire Council</t>
  </si>
  <si>
    <t>North East WRRG</t>
  </si>
  <si>
    <t>Non-Metro</t>
  </si>
  <si>
    <t>Ararat Rural City Council</t>
  </si>
  <si>
    <t>Grampians Central West WRRG</t>
  </si>
  <si>
    <t>Ballarat City Council</t>
  </si>
  <si>
    <t>Banyule City Council</t>
  </si>
  <si>
    <t>Metropolitan WRRG</t>
  </si>
  <si>
    <t>Bass Coast Shire Council</t>
  </si>
  <si>
    <t>Gippsland WRRG</t>
  </si>
  <si>
    <t>Baw Baw Shire Council</t>
  </si>
  <si>
    <t>Bayside City Council</t>
  </si>
  <si>
    <t>Benalla Rural City Council</t>
  </si>
  <si>
    <t>Boroondara City Council</t>
  </si>
  <si>
    <t>Brimbank City Council</t>
  </si>
  <si>
    <t>Buloke Shire Council</t>
  </si>
  <si>
    <t>Loddon Mallee WRRG</t>
  </si>
  <si>
    <t>Campaspe Shire Council</t>
  </si>
  <si>
    <t>Goulburn Valley WRRG</t>
  </si>
  <si>
    <t>Cardinia Shire Council</t>
  </si>
  <si>
    <t>Casey City Council</t>
  </si>
  <si>
    <t>Central Goldfields Shire Council</t>
  </si>
  <si>
    <t>Colac Otway Shire Council</t>
  </si>
  <si>
    <t>Barwon South Western WRRG</t>
  </si>
  <si>
    <t>Corangamite Shire Council</t>
  </si>
  <si>
    <t>Darebin City Council</t>
  </si>
  <si>
    <t>East Gippsland Shire Council</t>
  </si>
  <si>
    <t>Frankston City Council</t>
  </si>
  <si>
    <t>Gannawarra Shire Council</t>
  </si>
  <si>
    <t>Glen Eira City Council</t>
  </si>
  <si>
    <t>Glenelg Shire Council</t>
  </si>
  <si>
    <t>Golden Plains Shire Council</t>
  </si>
  <si>
    <t>Greater Bendigo City Council</t>
  </si>
  <si>
    <t>Greater Dandenong City Council</t>
  </si>
  <si>
    <t>Greater Geelong City Council</t>
  </si>
  <si>
    <t>Greater Shepparton City Council</t>
  </si>
  <si>
    <t>Hepburn Shire Council</t>
  </si>
  <si>
    <t>Hindmarsh Shire Council</t>
  </si>
  <si>
    <t>Hobsons Bay City Council</t>
  </si>
  <si>
    <t>Horsham Rural City Council</t>
  </si>
  <si>
    <t>Hume City Council</t>
  </si>
  <si>
    <t>Indigo Shire Council</t>
  </si>
  <si>
    <t>Kingston City Council</t>
  </si>
  <si>
    <t>Knox City Council</t>
  </si>
  <si>
    <t>Latrobe City Council</t>
  </si>
  <si>
    <t>Loddon Shire Council</t>
  </si>
  <si>
    <t>Macedon Ranges Shire Council</t>
  </si>
  <si>
    <t>Manningham City Council</t>
  </si>
  <si>
    <t>Mansfield  Shire Council</t>
  </si>
  <si>
    <t>Maribyrnong City Council</t>
  </si>
  <si>
    <t>Maroondah City Council</t>
  </si>
  <si>
    <t>Melbourne City Council</t>
  </si>
  <si>
    <t>Melton Shire Council</t>
  </si>
  <si>
    <t>Mildura Rural City Council</t>
  </si>
  <si>
    <t>Mitchell Shire Council</t>
  </si>
  <si>
    <t>Moira Shire Council</t>
  </si>
  <si>
    <t>Monash City Council</t>
  </si>
  <si>
    <t>Moonee Valley City Council</t>
  </si>
  <si>
    <t>Moorabool Shire Council</t>
  </si>
  <si>
    <t>Moreland City Council</t>
  </si>
  <si>
    <t>Mornington Peninsula Shire Council</t>
  </si>
  <si>
    <t>Mount Alexander Shire Council</t>
  </si>
  <si>
    <t>Moyne Shire Council</t>
  </si>
  <si>
    <t>Murrindindi Shire Council</t>
  </si>
  <si>
    <t>Nillumbik Shire Council</t>
  </si>
  <si>
    <t>Northern Grampians Shire Council</t>
  </si>
  <si>
    <t>Port Phillip City Council</t>
  </si>
  <si>
    <t>Pyrenees Shire Council</t>
  </si>
  <si>
    <t>Queenscliffe Borough Council</t>
  </si>
  <si>
    <t>South Gippsland Shire Council</t>
  </si>
  <si>
    <t>Southern Grampians Shire Council</t>
  </si>
  <si>
    <t>Stonnington City Council</t>
  </si>
  <si>
    <t>Strathbogie Shire Council</t>
  </si>
  <si>
    <t>Surf Coast Shire Council</t>
  </si>
  <si>
    <t>Swan Hill Rural City Council</t>
  </si>
  <si>
    <t>Towong Shire Council</t>
  </si>
  <si>
    <t>Wangaratta Rural City Council</t>
  </si>
  <si>
    <t>Warrnambool City Council</t>
  </si>
  <si>
    <t>Wellington Shire Council</t>
  </si>
  <si>
    <t>West Wimmera Shire Council</t>
  </si>
  <si>
    <t>Whitehorse City Council</t>
  </si>
  <si>
    <t>Whittlesea City Council</t>
  </si>
  <si>
    <t>Wodonga City Council</t>
  </si>
  <si>
    <t>Wyndham City Council</t>
  </si>
  <si>
    <t>Yarra City Council</t>
  </si>
  <si>
    <t>Yarra Ranges Shire Council</t>
  </si>
  <si>
    <t>Yarriambiack Shire Council</t>
  </si>
  <si>
    <t>Service Provision Classification</t>
  </si>
  <si>
    <t>Rank</t>
  </si>
  <si>
    <t>Diversion rate 1* (%)</t>
  </si>
  <si>
    <t>Diversion rate 2* (%)</t>
  </si>
  <si>
    <t>Diversion rate 3* (%)</t>
  </si>
  <si>
    <t>*Diversion rate 1 refers to tonnes of recyclables and green organics collected (less contamination) divided by tonnes of garbage, recyclables and green organics collected;</t>
  </si>
  <si>
    <t>Diversion rate 2 equals tonnes of recyclables collected (less contamination) divided by tonnes of garbage and recyclables collected;</t>
  </si>
  <si>
    <t>Diversion rate 3 equals tonnes of recyclables, green organics and drop-off material (recyclables and green organics) collected (less contamination),  divided by tonnes of garbage, recyclables, green organics  and drop-off material (recyclables and green organics) collected.</t>
  </si>
  <si>
    <t>Predominant recycling bin system</t>
  </si>
  <si>
    <t>240L commingled Fortnightly</t>
  </si>
  <si>
    <t>120L commingled Weekly</t>
  </si>
  <si>
    <t>Garbage kerbside service</t>
  </si>
  <si>
    <t>Reference</t>
  </si>
  <si>
    <t>year</t>
  </si>
  <si>
    <t>2001-2002</t>
  </si>
  <si>
    <t>2002-2003</t>
  </si>
  <si>
    <t>2003-2004</t>
  </si>
  <si>
    <t>2004-2005</t>
  </si>
  <si>
    <t>2005-2006</t>
  </si>
  <si>
    <t>2006-2007</t>
  </si>
  <si>
    <t>2007-2008</t>
  </si>
  <si>
    <t>2008-2009</t>
  </si>
  <si>
    <t>2009-2010</t>
  </si>
  <si>
    <t>2010-2011</t>
  </si>
  <si>
    <t>2011-2012</t>
  </si>
  <si>
    <t>2012-2013</t>
  </si>
  <si>
    <t>2013-2014</t>
  </si>
  <si>
    <t>Recyclables kerbside service</t>
  </si>
  <si>
    <t>Green organics kerbside service</t>
  </si>
  <si>
    <t>Total waste generation kerbside service</t>
  </si>
  <si>
    <t xml:space="preserve">Reference </t>
  </si>
  <si>
    <t>Note: Total waste generation refers to the sum of garbage, recyclables and green organics from kerbside services.</t>
  </si>
  <si>
    <t>Diversion rate kerbside service</t>
  </si>
  <si>
    <t>(%)</t>
  </si>
  <si>
    <t>Note: Diversion rate includes garbage, recyclables and green organics from kerbside services.</t>
  </si>
  <si>
    <t>Hard waste kerbside service</t>
  </si>
  <si>
    <t>2003-2004*</t>
  </si>
  <si>
    <t>* Hard waste services provided by local governments were not surveyed during 2003-2004.</t>
  </si>
  <si>
    <t>Reference year</t>
  </si>
  <si>
    <t>Population</t>
  </si>
  <si>
    <t>% change from previous year</t>
  </si>
  <si>
    <t xml:space="preserve"> </t>
  </si>
  <si>
    <r>
      <t xml:space="preserve"> </t>
    </r>
    <r>
      <rPr>
        <sz val="10"/>
        <color rgb="FF000000"/>
        <rFont val="Arial"/>
        <family val="2"/>
      </rPr>
      <t xml:space="preserve"> </t>
    </r>
  </si>
  <si>
    <t>Refer to Glossary for more details.</t>
  </si>
  <si>
    <t xml:space="preserve">*Total households serviced may also include some commercial and industrial properties. </t>
  </si>
  <si>
    <t>Refer to Glossary, households serviced for more details.</t>
  </si>
  <si>
    <t xml:space="preserve">*Local governments that have more than one frequency of collection are listed here as separate services. </t>
  </si>
  <si>
    <t>and other resource recovery facilities.</t>
  </si>
  <si>
    <t>KEY FINDINGS</t>
  </si>
  <si>
    <t>TOTAL WASTE GENERATION</t>
  </si>
  <si>
    <t>DIVERSION RATE</t>
  </si>
  <si>
    <t>ENVIRONMENTAL BENEFITS</t>
  </si>
  <si>
    <t>REGIONAL TABLES</t>
  </si>
  <si>
    <t>GARBAGE</t>
  </si>
  <si>
    <t>RECYCLABLES &amp; DROP-OFF</t>
  </si>
  <si>
    <t>GREEN ORGANICS</t>
  </si>
  <si>
    <t>LITTER &amp; STREET SWEEPING</t>
  </si>
  <si>
    <t>HARD WASTE</t>
  </si>
  <si>
    <t>LANDFILL &amp; TRANSFER STATIONS</t>
  </si>
  <si>
    <t>KEY REFERENCE TABLES</t>
  </si>
  <si>
    <t>KEY TIME SERIES TABLES</t>
  </si>
  <si>
    <t>CONTENTS</t>
  </si>
  <si>
    <t>Diversion rate</t>
  </si>
  <si>
    <t>Cigarette bins are containers mounted on walls or poles, dedicated to the disposal of cigarette butts. They can be purchased or rented through (and sometimes even cleaned by) the manufacturer.</t>
  </si>
  <si>
    <t>In-line and side litter entry traps</t>
  </si>
  <si>
    <t>Litter traps act as filters in stormwater drains to capture litter before it enters the waterways. They are cleaned regularly, either manually or with a vacuum, to dispose of the litter to landfill. In-line litter entry traps operate within the drainage system and act as a filter to capture litter flowing through the stormwater drains. Side entry traps act at the drainage entrance to capture litter.</t>
  </si>
  <si>
    <t>Items recovered for recycling</t>
  </si>
  <si>
    <t>Most local governments provided a total quantity recovered, or at least the sub-totals for paper, miscellaneous containers (glass, aluminium, steel) and plastic containers. Few local governments are able to report down to a level of detail that would include, for example, clear glass versus brown glass.</t>
  </si>
  <si>
    <t xml:space="preserve">On-call services </t>
  </si>
  <si>
    <t>Many local governments provide an on-call service for green organics collection. The most common number of free services allowed per household is once or twice per year.</t>
  </si>
  <si>
    <t>Plastic coding system</t>
  </si>
  <si>
    <t>Predominant bin type</t>
  </si>
  <si>
    <t>This refers to the bin type used by most residential properties within the municipality for garbage and recyclables. For instance, if a local government has a 120L bin for 30% of the municipality and a 240L bin for 70% of the municipality, then the predominant bin type is the 240L bin.</t>
  </si>
  <si>
    <t>This refers to the most common frequency of service within the municipality. The defining criterion is the number of households serviced. For example, if a local government has a fortnightly service for 1,000 households and an annual service for 10,000 households, the predominant frequency of service is an annual service as more households receive this service.</t>
  </si>
  <si>
    <t>For this publication, the following definitions of bin types have been used:</t>
  </si>
  <si>
    <r>
      <t>·</t>
    </r>
    <r>
      <rPr>
        <sz val="7"/>
        <color theme="1"/>
        <rFont val="Times New Roman"/>
        <family val="1"/>
      </rPr>
      <t xml:space="preserve">         </t>
    </r>
    <r>
      <rPr>
        <sz val="10"/>
        <color theme="1"/>
        <rFont val="Arial"/>
        <family val="2"/>
      </rPr>
      <t>two-crate system – refers to a crate for the collection of commingled containers and a crate for the collection of paper, or one crate that is used to collect containers and paper mixed together</t>
    </r>
  </si>
  <si>
    <r>
      <t>·</t>
    </r>
    <r>
      <rPr>
        <sz val="7"/>
        <color theme="1"/>
        <rFont val="Times New Roman"/>
        <family val="1"/>
      </rPr>
      <t xml:space="preserve">         </t>
    </r>
    <r>
      <rPr>
        <sz val="10"/>
        <color theme="1"/>
        <rFont val="Arial"/>
        <family val="2"/>
      </rPr>
      <t>crate and tied bundle – refers to a crate for the collection of containers and a tied bundle of paper for collection</t>
    </r>
  </si>
  <si>
    <r>
      <t>·</t>
    </r>
    <r>
      <rPr>
        <sz val="7"/>
        <color theme="1"/>
        <rFont val="Times New Roman"/>
        <family val="1"/>
      </rPr>
      <t xml:space="preserve">         </t>
    </r>
    <r>
      <rPr>
        <sz val="10"/>
        <color theme="1"/>
        <rFont val="Arial"/>
        <family val="2"/>
      </rPr>
      <t>commingled bin – refers to one collection system used to accept containers and paper mixed together</t>
    </r>
  </si>
  <si>
    <r>
      <t>·</t>
    </r>
    <r>
      <rPr>
        <sz val="7"/>
        <color theme="1"/>
        <rFont val="Times New Roman"/>
        <family val="1"/>
      </rPr>
      <t xml:space="preserve">         </t>
    </r>
    <r>
      <rPr>
        <sz val="10"/>
        <color theme="1"/>
        <rFont val="Arial"/>
        <family val="2"/>
      </rPr>
      <t>split bin – refers to the collection of containers and paper in a single bin with a partition down the middle to separate the recycled material</t>
    </r>
  </si>
  <si>
    <r>
      <t>·</t>
    </r>
    <r>
      <rPr>
        <sz val="7"/>
        <color theme="1"/>
        <rFont val="Times New Roman"/>
        <family val="1"/>
      </rPr>
      <t xml:space="preserve">         </t>
    </r>
    <r>
      <rPr>
        <sz val="10"/>
        <color theme="1"/>
        <rFont val="Arial"/>
        <family val="2"/>
      </rPr>
      <t>split garbage and recyclables – refers to the collection of recyclables (commingled containers and paper) together with garbage in one collection system that is partitioned down the middle to accept the two different waste streams</t>
    </r>
  </si>
  <si>
    <t>In 2014, a program of reforms was implemented to strengthen regional capacity. These reforms implement the majority of recommendations made by the independent Ministerial Advisory Committee (MAC) on Waste and Resource Recovery Governance Reform, in August 2013.</t>
  </si>
  <si>
    <t>New Waste &amp; Resource Recovery Group (WRRG)</t>
  </si>
  <si>
    <t>Former Waste Management Group (WMG)</t>
  </si>
  <si>
    <t>Barwon South West WRRG</t>
  </si>
  <si>
    <t>South West WMG</t>
  </si>
  <si>
    <t>Barwon WMG</t>
  </si>
  <si>
    <t>Gippsland WMG</t>
  </si>
  <si>
    <t>Goulburn Valley WMG</t>
  </si>
  <si>
    <t>Desert Fringe WMG</t>
  </si>
  <si>
    <t>Grampians WMG</t>
  </si>
  <si>
    <t>Highlands WMG</t>
  </si>
  <si>
    <t>Mildura WMG</t>
  </si>
  <si>
    <t>Central Murray WMG</t>
  </si>
  <si>
    <t>Calder WMG</t>
  </si>
  <si>
    <t>North East WMG</t>
  </si>
  <si>
    <t>Metropolitan WMG</t>
  </si>
  <si>
    <t xml:space="preserve">Mornington Peninsula WMG </t>
  </si>
  <si>
    <t>Resource recovery</t>
  </si>
  <si>
    <t>Resource recovery is where items are collected for recycling to avoid waste going to landfill. Items recovered range from those collected through kerbside recycling (e.g. glass bottles) to scrap steel, tyres and motor oil.</t>
  </si>
  <si>
    <t>Service provision categories</t>
  </si>
  <si>
    <t>The six kerbside recycling service provision categories established in the Guide to Preferred Service Standards for Kerbside Recycling in Victoria have been applied in this report to the range of waste management services provided by local government. Each local government area has been coded to a service provision category (see Appendix C) according to the following guidelines:</t>
  </si>
  <si>
    <r>
      <t>·</t>
    </r>
    <r>
      <rPr>
        <sz val="7"/>
        <color theme="1"/>
        <rFont val="Times New Roman"/>
        <family val="1"/>
      </rPr>
      <t xml:space="preserve">         </t>
    </r>
    <r>
      <rPr>
        <i/>
        <sz val="10"/>
        <color theme="1"/>
        <rFont val="Arial"/>
        <family val="2"/>
      </rPr>
      <t>Inner metropolitan</t>
    </r>
    <r>
      <rPr>
        <sz val="10"/>
        <color theme="1"/>
        <rFont val="Arial"/>
        <family val="2"/>
      </rPr>
      <t>: Covering the more densely populated inner area of Melbourne. Characterised by high levels of multi-tenanted dwellings, narrower streets making accessibility for collection purposes difficult, and generally short distances to a landfill / transfer station, sorting facilities and end-markets for recyclables. For example, Yarra and Port Phillip city councils.</t>
    </r>
  </si>
  <si>
    <r>
      <t>·</t>
    </r>
    <r>
      <rPr>
        <sz val="7"/>
        <color theme="1"/>
        <rFont val="Times New Roman"/>
        <family val="1"/>
      </rPr>
      <t xml:space="preserve">         </t>
    </r>
    <r>
      <rPr>
        <i/>
        <sz val="10"/>
        <color theme="1"/>
        <rFont val="Arial"/>
        <family val="2"/>
      </rPr>
      <t>Outer metropolitan</t>
    </r>
    <r>
      <rPr>
        <sz val="10"/>
        <color theme="1"/>
        <rFont val="Arial"/>
        <family val="2"/>
      </rPr>
      <t>: A geographically more dispersed part of Melbourne, which is generally based on average population density, average block sizes and generally short distances to a landfill / transfer station, sorting facilities and end-markets for recyclables. For example, Whitehorse, Monash and Hume city councils.</t>
    </r>
  </si>
  <si>
    <r>
      <t>·</t>
    </r>
    <r>
      <rPr>
        <sz val="7"/>
        <color theme="1"/>
        <rFont val="Times New Roman"/>
        <family val="1"/>
      </rPr>
      <t xml:space="preserve">         </t>
    </r>
    <r>
      <rPr>
        <i/>
        <sz val="10"/>
        <color theme="1"/>
        <rFont val="Arial"/>
        <family val="2"/>
      </rPr>
      <t>Melbourne fringe</t>
    </r>
    <r>
      <rPr>
        <sz val="10"/>
        <color theme="1"/>
        <rFont val="Arial"/>
        <family val="2"/>
      </rPr>
      <t>: Areas on the outskirts of Melbourne, often with a blend of urban and rural areas. Likely to have slightly larger block size and moderate collection transport costs and freight costs to a landfill / transfer station, sorting facilities and end-markets for recyclables. Includes metropolitan and non-metropolitan local governments. For example, Nillumbik, Cardinia and Macedon Ranges shire councils.</t>
    </r>
  </si>
  <si>
    <r>
      <t>·</t>
    </r>
    <r>
      <rPr>
        <sz val="7"/>
        <color theme="1"/>
        <rFont val="Times New Roman"/>
        <family val="1"/>
      </rPr>
      <t xml:space="preserve">         </t>
    </r>
    <r>
      <rPr>
        <i/>
        <sz val="10"/>
        <color theme="1"/>
        <rFont val="Arial"/>
        <family val="2"/>
      </rPr>
      <t xml:space="preserve">Major provincial </t>
    </r>
    <r>
      <rPr>
        <sz val="10"/>
        <color theme="1"/>
        <rFont val="Arial"/>
        <family val="2"/>
      </rPr>
      <t>centres: Characterised by significant population totals and average population density. Likelihood of regional sorting facility within the city and reasonable transport route to Melbourne or other market destinations. Relatively short distances to a landfill / transfer station for waste disposal. For example, Wodonga, Greater Bendigo and Ballarat city councils.</t>
    </r>
  </si>
  <si>
    <r>
      <t>·</t>
    </r>
    <r>
      <rPr>
        <sz val="7"/>
        <color theme="1"/>
        <rFont val="Times New Roman"/>
        <family val="1"/>
      </rPr>
      <t xml:space="preserve">         </t>
    </r>
    <r>
      <rPr>
        <i/>
        <sz val="10"/>
        <color theme="1"/>
        <rFont val="Arial"/>
        <family val="2"/>
      </rPr>
      <t xml:space="preserve">Small provincial </t>
    </r>
    <r>
      <rPr>
        <sz val="10"/>
        <color theme="1"/>
        <rFont val="Arial"/>
        <family val="2"/>
      </rPr>
      <t>centres: Population centres of moderate size and density with some surrounding semi-rural properties. Reasonable likelihood of transportation to a major centre for sorting and additional transportation of recyclables to reprocessing markets. Moderate distances to a landfill / transfer station for waste disposal. For example, Ararat Rural City Council, and Baw Baw and Campaspe Shire Councils.</t>
    </r>
  </si>
  <si>
    <r>
      <t>·</t>
    </r>
    <r>
      <rPr>
        <sz val="7"/>
        <color theme="1"/>
        <rFont val="Times New Roman"/>
        <family val="1"/>
      </rPr>
      <t xml:space="preserve">         </t>
    </r>
    <r>
      <rPr>
        <i/>
        <sz val="10"/>
        <color theme="1"/>
        <rFont val="Arial"/>
        <family val="2"/>
      </rPr>
      <t>Rural townships</t>
    </r>
    <r>
      <rPr>
        <sz val="10"/>
        <color theme="1"/>
        <rFont val="Arial"/>
        <family val="2"/>
      </rPr>
      <t xml:space="preserve"> / remote: Small population centres with significant distances to sorting and reprocessing facilities. Rural areas with sparse populations and lower level road infrastructure, and greater distances to a landfill / transfer station for waste disposal. For example, Buloke, Corangamite and Moira shire councils. </t>
    </r>
  </si>
  <si>
    <t>The conversion factors as used by Sustainability Victoria are:</t>
  </si>
  <si>
    <t>1 cubic metre is equivalent to:</t>
  </si>
  <si>
    <t>Material</t>
  </si>
  <si>
    <t>Density</t>
  </si>
  <si>
    <t>Paper / cardboard</t>
  </si>
  <si>
    <t>0.10 tonne</t>
  </si>
  <si>
    <t>Household garbage / garden / vegetation</t>
  </si>
  <si>
    <t>0.15 tonne</t>
  </si>
  <si>
    <t>Wood / timber</t>
  </si>
  <si>
    <t>0.30 tonne</t>
  </si>
  <si>
    <t>0.347 tonne</t>
  </si>
  <si>
    <t>0.013 tonne</t>
  </si>
  <si>
    <t>0.052 tonne</t>
  </si>
  <si>
    <t>0.026 tonne</t>
  </si>
  <si>
    <t>Commingled recyclables, i.e. plastic / glass / steel / aluminium</t>
  </si>
  <si>
    <t>0.063 tonne</t>
  </si>
  <si>
    <t>This workbook is authorised and published by Sustainability Victoria, Level 28, Urban Workshop 50 Lonsdale Street Melbourne Victoria 3000 Australia</t>
  </si>
  <si>
    <t>Reference
year</t>
  </si>
  <si>
    <t xml:space="preserve">   Aluminium Cans</t>
  </si>
  <si>
    <t xml:space="preserve">   Packaging Steel (steel cans)</t>
  </si>
  <si>
    <t xml:space="preserve">   Cardboard / paper packaging (including liquid paperboard)</t>
  </si>
  <si>
    <t xml:space="preserve">   Printing &amp; Writing Paper**</t>
  </si>
  <si>
    <t xml:space="preserve">   Other (mixed paper)</t>
  </si>
  <si>
    <t>Distance driven in family vehicle 
(km)</t>
  </si>
  <si>
    <t>Diversion rate 2* 
(%)</t>
  </si>
  <si>
    <t xml:space="preserve">   Garden Organics***</t>
  </si>
  <si>
    <t xml:space="preserve">   Glass Containers</t>
  </si>
  <si>
    <t xml:space="preserve">   PET</t>
  </si>
  <si>
    <t xml:space="preserve">   HDPE (average) (milk bottles)</t>
  </si>
  <si>
    <t xml:space="preserve">   Total</t>
  </si>
  <si>
    <t xml:space="preserve">   Metals</t>
  </si>
  <si>
    <t xml:space="preserve">   Paper / Cardboard</t>
  </si>
  <si>
    <t xml:space="preserve">   Organics</t>
  </si>
  <si>
    <t xml:space="preserve">   Plastics</t>
  </si>
  <si>
    <t>The service cost refers to the collection, sorting, processing and disposal costs of providing a waste service, as well as the annualised depreciated bin costs. In-house contracts should allocate costs for providing labour services and associated sorting and disposal fees, even if they are usually only accounted for internally.</t>
  </si>
  <si>
    <t xml:space="preserve">Capital equipment used for providing the kerbside service, such as bins, trucks and other specialised equipment should be depreciated as per normal accounting practices, with the annual depreciation figure included as a cost. Lease or hire purchase costs should also be reported. All capital expenditure costs associated with the construction and commissioning of infrastructure are excluded. Only the annual operating expenses of providing a kerbside service are included. </t>
  </si>
  <si>
    <t>Refers to both residential households and non-residential (commercial and industrial) premises serviced. Many local governments cannot provide a split of the number of commercial and industrial premises serviced or do not have a separate charge for this service.</t>
  </si>
  <si>
    <t xml:space="preserve">For practical reasons, the derived figures calculated in this publication which rely on the total households serviced, such as ‘cost per household’, refer to the total residential and non-residential premises serviced through the regular domestic kerbside service. </t>
  </si>
  <si>
    <r>
      <t xml:space="preserve">The </t>
    </r>
    <r>
      <rPr>
        <i/>
        <sz val="10"/>
        <rFont val="Arial"/>
        <family val="2"/>
      </rPr>
      <t>residential households serviced</t>
    </r>
    <r>
      <rPr>
        <sz val="10"/>
        <rFont val="Arial"/>
        <family val="2"/>
      </rPr>
      <t xml:space="preserve"> variable for green organics collected from kerbside services has been reviewed and amended. Some double counting of properties serviced was reported in previous publications. This has now been rectified and as a consequence the number of properties serviced has decreased considerably.</t>
    </r>
  </si>
  <si>
    <t xml:space="preserve">Some councils offer a number of different services to residents for green organics which has complicated the derivation of the number of households serviced. For instance, a user-pays service together with an on-call service may be offered to all residents but only a proportion take up the offer of the optional service. This confusion between the numbers of households with access versus the number serviced has contributed to double counting in some instances in the past. </t>
  </si>
  <si>
    <t>Click here to view the Kerbside Life Cycle Assessment Calculator on the Sustainability Victoria website</t>
  </si>
  <si>
    <t>While reasonable efforts have been made to ensure that the contents of this publication are factually correct, Sustainability Victoria gives no warranty regarding its accuracy, completeness, currency or suitability for any particular purpose and to the extent permitted by law, does not accept any liability for loss or damages incurred as a result of reliance placed upon the content of this publication. This publication is provided on the basis that all persons accessing it undertake responsibility for assessing the relevance and accuracy of its content.</t>
  </si>
  <si>
    <t>Roadside Litter</t>
  </si>
  <si>
    <t>Waste and resource recovery group</t>
  </si>
  <si>
    <t>The plastic coding system is a series of symbols that identify the most common plastic material used in the manufacture of a product or packaging. The symbols are usually embossed on the bottom of plastic containers and bottles. Their purpose is to assist collectors with sorting the collected plastics by material type. They do not indicate that the product can be recycled or that it is made from recycled content. Each symbol in the plastics coding system consists of a number from 1 to 7 inside a chasing arrows triangle.</t>
  </si>
  <si>
    <t>Recyclable collection systems</t>
  </si>
  <si>
    <t>Waste and resource recovery groups</t>
  </si>
  <si>
    <r>
      <t xml:space="preserve">Waste and resource recovery groups were established under the </t>
    </r>
    <r>
      <rPr>
        <i/>
        <sz val="10"/>
        <rFont val="Arial"/>
        <family val="2"/>
      </rPr>
      <t>Environment Protection (Amendment) Act</t>
    </r>
    <r>
      <rPr>
        <sz val="10"/>
        <rFont val="Arial"/>
        <family val="2"/>
      </rPr>
      <t xml:space="preserve"> 1996 and 2006 and their responsibilities and functions are set out in the </t>
    </r>
    <r>
      <rPr>
        <i/>
        <sz val="10"/>
        <rFont val="Arial"/>
        <family val="2"/>
      </rPr>
      <t>Environment Protection Act</t>
    </r>
    <r>
      <rPr>
        <sz val="10"/>
        <rFont val="Arial"/>
        <family val="2"/>
      </rPr>
      <t xml:space="preserve"> 1970. </t>
    </r>
    <r>
      <rPr>
        <sz val="10"/>
        <color rgb="FF000000"/>
        <rFont val="Arial"/>
        <family val="2"/>
      </rPr>
      <t>Waste and resource recovery groups are responsible for planning the management of municipal solid waste in Victoria.</t>
    </r>
  </si>
  <si>
    <t>As part of the changes, the consolidation of regional waste management groups helped build regional capacity to deliver on their expanded functions, and allowed for greater savings through joint procurement. The new waste and resource recovery groups commenced operation on August 1, 2014.</t>
  </si>
  <si>
    <t>Transition of Waste Management Groups to Waste and Resource Recovery Groups</t>
  </si>
  <si>
    <t>The 7 waste and resource recovery groups that cover all 79 Victorian local governments, are divided into metropolitan and non-metropolitan areas. They vary in the number of local governments they include, ranging from 6 local government to 31 local governments. Each waste and resource recovery group is responsible for coordinating the planning of waste management activities for its member local governments.</t>
  </si>
  <si>
    <r>
      <t>Prior to the 2005-06 publication, there were 16 waste management groups (WMGs) with 30 local governments in metropolitan defined boundaries, and the remainder (49) in non-metropolitan areas of Victoria. On 1 October 2006, the Metropolitan Waste Management Group (MWMG) came into effect through the amalgamation of the four former metropolitan WMGs, namely, Northern, Eastern, South-Eastern and Western. Legislation (</t>
    </r>
    <r>
      <rPr>
        <i/>
        <sz val="10"/>
        <rFont val="Arial"/>
        <family val="2"/>
      </rPr>
      <t>Environment Protection (Amendment) Act</t>
    </r>
    <r>
      <rPr>
        <sz val="10"/>
        <rFont val="Arial"/>
        <family val="2"/>
      </rPr>
      <t xml:space="preserve"> 2006) provided for the MWMG to be successor in law to the four metropolitan groups. The new Metropolitan Waste and Resource Recovery Group represents the 31 metropolitan local governments of Melbourne, including the recently added Mornington Peninsula Shire Council. </t>
    </r>
  </si>
  <si>
    <t>The following equivalencies are derived from the Victorian Kerbside Recycling Life Cycle Assessment Calculator and are based on the 2013 Life Cycle Assessment (LCA) of Kerbside Recycling in Victoria Report.</t>
  </si>
  <si>
    <t>GLOSSARY</t>
  </si>
  <si>
    <t>This workbook contains tables and graphics derived from the Victorian Local Government Annual Waste Services Report (VLGAWSR). The VLGAWSR data collection includes waste and resource recovery data from all 79 Victorian local governments, representing a 100% response rate.</t>
  </si>
  <si>
    <t>2014-15</t>
  </si>
  <si>
    <t>North Eastern</t>
  </si>
  <si>
    <t>2014-2015</t>
  </si>
  <si>
    <t>Victorian local governments</t>
  </si>
  <si>
    <t>Victorian local government by service provision category and metro and non-metro classification</t>
  </si>
  <si>
    <t>80L Weekly</t>
  </si>
  <si>
    <t>140L Weekly</t>
  </si>
  <si>
    <t>120L Fortnightly</t>
  </si>
  <si>
    <t xml:space="preserve">   Glass</t>
  </si>
  <si>
    <t>2015-16</t>
  </si>
  <si>
    <t>Other</t>
  </si>
  <si>
    <t>2015-2016</t>
  </si>
  <si>
    <t>Kerbside diversion rate by local governments, Victoria 2015-16</t>
  </si>
  <si>
    <t>240L Fortnightly</t>
  </si>
  <si>
    <t>240L Weekly</t>
  </si>
  <si>
    <t>2014-2014</t>
  </si>
  <si>
    <t>Key Time Series Tables, Victorian Local Government Annual Waste Services Report 2015-16</t>
  </si>
  <si>
    <t>Victorian Local Government Annual Waste Services Report Workbook 2015-16, © Sustainability Victoria 2017</t>
  </si>
  <si>
    <r>
      <t xml:space="preserve">The </t>
    </r>
    <r>
      <rPr>
        <i/>
        <sz val="8"/>
        <color rgb="FF000000"/>
        <rFont val="Arial"/>
        <family val="2"/>
      </rPr>
      <t xml:space="preserve">Victorian Local Government Annual Waste Services Report 2015-16 Workbook </t>
    </r>
    <r>
      <rPr>
        <sz val="8"/>
        <color rgb="FF000000"/>
        <rFont val="Arial"/>
        <family val="2"/>
      </rPr>
      <t>should be attributed to Sustainability Victoria.</t>
    </r>
  </si>
  <si>
    <r>
      <t xml:space="preserve">The </t>
    </r>
    <r>
      <rPr>
        <i/>
        <sz val="8"/>
        <color rgb="FF000000"/>
        <rFont val="Arial"/>
        <family val="2"/>
      </rPr>
      <t>Victorian Local Government Annual Waste Services Report 2015-16 Workbook</t>
    </r>
    <r>
      <rPr>
        <sz val="8"/>
        <color rgb="FF000000"/>
        <rFont val="Arial"/>
        <family val="2"/>
      </rPr>
      <t xml:space="preserve"> (excluding all trademarks and logos) is licensed under a Creative Commons Attribution 3.0 Australia licence. In essence, you are free to copy, distribute and adapt the work, as long as you attribute the work and abide by the other licence terms. Go to http://creativecommons.org/licenses/by/3.0/au/ to view a copy of this licence.</t>
    </r>
  </si>
  <si>
    <t xml:space="preserve">*Total households serviced refer to the number of households that were serviced by any of the garden organics kerbside services, </t>
  </si>
  <si>
    <t>Regular garden organics service</t>
  </si>
  <si>
    <t>garden organics kerbside service</t>
  </si>
  <si>
    <t>Garden organics (kerbside)</t>
  </si>
  <si>
    <t>Garden organics (drop-off)</t>
  </si>
  <si>
    <t>Kerbside recyclables &amp; garden organics</t>
  </si>
  <si>
    <t>Kerbside (recyclables &amp; garden organics) and drop-off (recyclables &amp; garden organics)</t>
  </si>
  <si>
    <t>*Drop-off includes municipal (household) recyclables and garden organics collected from transfer stations</t>
  </si>
  <si>
    <t>Note: Diversion rate includes garbage, recyclables and garden organics from kerbside services.</t>
  </si>
  <si>
    <t>Note: Total waste generation refers to the sum of garbage, recyclables and garden organics from kerbside services.</t>
  </si>
  <si>
    <t>*Waste generation refers garbage, recyclables and garden organics from kerbside</t>
  </si>
  <si>
    <t>Garden organics</t>
  </si>
  <si>
    <t>Total as a proportion of local governments</t>
  </si>
  <si>
    <t>Key Findings, Victorian Local Government Annual Waste Services Report 2016-17</t>
  </si>
  <si>
    <t>Kerbside garbage, recyclables and garden organics main services summary metro/non-metro, Victoria 2016-17</t>
  </si>
  <si>
    <t>Kerbside services by proportion of households receiving service metro/non-metro, Victoria 2016-17</t>
  </si>
  <si>
    <t>Composition of waste collected through kerbside services, Victoria 2016-17</t>
  </si>
  <si>
    <t>Kerbside cost per household by service provision, Victoria 2016-17</t>
  </si>
  <si>
    <t>2016-17</t>
  </si>
  <si>
    <t>Kerbside total waste generation tonnes collected trend, Victoria 2002-03 to 2016-17</t>
  </si>
  <si>
    <t>Total waste generation by kerbside service, Victoria 2000-01 to 2016-17</t>
  </si>
  <si>
    <t>Kerbside diversion rate, Victoria 2000-01 to 2016-17</t>
  </si>
  <si>
    <t>Kerbside diversion rate by region, Victoria 2016-17</t>
  </si>
  <si>
    <t>Kerbside diversion rate trend, Victoria 2001-02 to 2016-17</t>
  </si>
  <si>
    <t>Garbage, Victorian Local Government Annual Waste Services Report 2016-17</t>
  </si>
  <si>
    <t>Kerbside garbage services by service provision category, Victoria 2015-16 to 2016-17</t>
  </si>
  <si>
    <t>Kerbside garbage yield per household, Victoria 2001-02 to 2016-17</t>
  </si>
  <si>
    <t>Kerbside garbage yield per person, Victoria 2001-02 to 2016-17</t>
  </si>
  <si>
    <t>Kerbside garbage yield by collection system, Victoria 2016-17</t>
  </si>
  <si>
    <t>Kerbside garbage tonnes by Metro and Non-metro, Victoria 2001-02 to 2016-17</t>
  </si>
  <si>
    <t>Kerbside garbage average yields and costs by collection system*, Victoria 2016-17</t>
  </si>
  <si>
    <t>Kerbside garbage collection system* by service provision category, Victoria 2016-17</t>
  </si>
  <si>
    <t>Kerbside recyclables by household yield, Victoria 2001-02 to 2016-17</t>
  </si>
  <si>
    <t>Kerbside recyclables contamination rate, Victoria 2001-02 to 2016-17</t>
  </si>
  <si>
    <t>Kerbside garden organics by service provision category, Victoria 2016-17</t>
  </si>
  <si>
    <t>Kerbside garbage and recyclables collection system* by number of local governments, Victoria 2016-17</t>
  </si>
  <si>
    <t>Kerbside recyclable services by service provision category , Victoria 2015-16 to 2016-17</t>
  </si>
  <si>
    <t>Kerbside recyclables by yield per capita, Victoria 2001-02 to 2016-17</t>
  </si>
  <si>
    <t>2016-2017</t>
  </si>
  <si>
    <t>Kerbside garden organics household yield, Victoria 2001-02 to 2016-17</t>
  </si>
  <si>
    <t>Kerbside garden organics yield per capita, Victoria 2001-02 to 2016-17</t>
  </si>
  <si>
    <t>Kerbside garden organics bin systems, Victoria 2016-17</t>
  </si>
  <si>
    <t>Kerbside recyclables by type of items collected, Victoria 2016-17</t>
  </si>
  <si>
    <t>Resource recovery by type of items recovered at drop-off facilities, Victoria 2016-17</t>
  </si>
  <si>
    <t>Recyclables &amp; Drop Off, Victorian Local Government Annual Waste Services Report 2016-17</t>
  </si>
  <si>
    <t>Introduction to the Victorian Local Government Annual Waste Services Report (VLGAWSR) 2016-17 Workbook</t>
  </si>
  <si>
    <t>Total Waste Generation, Victorian Local Government Waste Services Report 2016-17</t>
  </si>
  <si>
    <t>Diversion Rate, Victorian Local Government Annual Waste Services Report 2016-17</t>
  </si>
  <si>
    <t>Environmental Benefits, Victorian Local Government Annual Waste Services Report 2016-17</t>
  </si>
  <si>
    <t>Composition of kerbside waste stream collected by waste and resource recovery region , Victoria 2016-17</t>
  </si>
  <si>
    <t>Kerbside diversion rate by waste and resource recovery region, including drop-off* material, Victoria 2016-17</t>
  </si>
  <si>
    <t>Regional Tables, Victorian Local Government Annual Waste Services Report 2016-17</t>
  </si>
  <si>
    <t>Garden Organics, Victorian Local Government Annual Waste Services Report 2016-17</t>
  </si>
  <si>
    <t>Kerbside garden organics tonnes collected, Victoria 2001-02 to 2016-17</t>
  </si>
  <si>
    <t>Kerbside garden organics collection by frequency of service, Victoria 2016-17*</t>
  </si>
  <si>
    <t>Litter &amp; Street Sweeping, Victorian Local Government Annual Waste Services Report 2016-17</t>
  </si>
  <si>
    <t>Municipal street sweeping annual service cost, Victoria 2016-17</t>
  </si>
  <si>
    <t>Municipal street sweeping annual service cost by service provision categories, Victoria 2016-17</t>
  </si>
  <si>
    <t>Kerbside hard waste services by service provision category, Victoria 2016-17</t>
  </si>
  <si>
    <t>Hard Waste, Victorian Local Government Annual Waste Services Report 2016-17</t>
  </si>
  <si>
    <t>Kerbside hard waste collection frequency by service provision category, Victoria 2016-17</t>
  </si>
  <si>
    <t>Landfill &amp; Transfer Stations, Victorian Local Government Annual Waste Services Report 2016-17</t>
  </si>
  <si>
    <t>Number of local government-owned landfills and transfer stations by service provision category, Victoria 2016-17</t>
  </si>
  <si>
    <t>No. of licensed landfills closed in 2016-17</t>
  </si>
  <si>
    <t>No. of unlicensed landfills closed in 2016-17</t>
  </si>
  <si>
    <t>No. of new transfer stations established in 2016-17</t>
  </si>
  <si>
    <t>Key Reference Tables, Victorian Local Government Annual Waste Services Report 2016-17</t>
  </si>
  <si>
    <t>Mansfield Shire Council</t>
  </si>
  <si>
    <t>Kerbside recyclables household yield (kg) by local government, Victoria 2016-17</t>
  </si>
  <si>
    <t>Kerbside garbage household yield (kg) by local government, Victoria 2016-17</t>
  </si>
  <si>
    <t>120 Weekly</t>
  </si>
  <si>
    <t>140 Fortnightly</t>
  </si>
  <si>
    <t>Annual service cost trend by kerbside service, Victoria 2001-02 to 2016-17</t>
  </si>
  <si>
    <t>Cost per person trend by kerbside service, Victoria 2001-02 to 2016-17</t>
  </si>
  <si>
    <t>Kerbside population trend, Victoria 2001-02 to 2016-17</t>
  </si>
  <si>
    <r>
      <t>Source: ABS Catalogue number 3101.0 Australian Demographic Statistics, Jun Qtr. 2017, published December 2017</t>
    </r>
    <r>
      <rPr>
        <sz val="8"/>
        <color rgb="FFFF0000"/>
        <rFont val="Arial"/>
        <family val="2"/>
      </rPr>
      <t xml:space="preserve">. </t>
    </r>
    <r>
      <rPr>
        <sz val="8"/>
        <rFont val="Arial"/>
        <family val="2"/>
      </rPr>
      <t>Table 4, Estimated Residential Population, Persons, Victoria</t>
    </r>
  </si>
  <si>
    <t>Glossary, Victorian Local Government Annual Waste Services Report 2016-17</t>
  </si>
  <si>
    <t>Tonnes 
collected</t>
  </si>
  <si>
    <t>Municipal litter services, Victoria 2015-16 to 2016-17</t>
  </si>
  <si>
    <t>Kerbside diversion rate by local governments, Victoria 2016-17</t>
  </si>
  <si>
    <t>Kerbside total waste generation metro/non-metro, Victoria 2001-02 to 2016-17</t>
  </si>
  <si>
    <t>Kerbside services provided by local governments, Victoria 2016-17</t>
  </si>
  <si>
    <t>Kerbside diversion rate trend, Victoria 2002-03 to 2016-17</t>
  </si>
  <si>
    <t>Kerbside recyclables average yields, costs and contamination rates by collection system*, Victoria 2016-17</t>
  </si>
  <si>
    <t>Main items recovered by source of recovery from kerbside and drop-off, Victoria 2016-17</t>
  </si>
  <si>
    <t>Garden organics collected from hard waste collected may also be included in some of these figures.</t>
  </si>
  <si>
    <t>Only 56 local governments offered a garden organics service in 2016-17, of these 13 local governments also offered more than one type of service to residents</t>
  </si>
  <si>
    <t>such as a regular fortnightly collection and on-call service or a user-pays optional service.  Only 3 local governments offered just an on-call service to residents.</t>
  </si>
  <si>
    <t>Regular bin service - Fortnightly collection</t>
  </si>
  <si>
    <t>Optional bin service - Fortnightly collection</t>
  </si>
  <si>
    <t>Loose stack /  tied bundle</t>
  </si>
  <si>
    <t>Kerbside garden organics average costs and yields by regular &amp; optional user pays bin collection systems, Victoria 2016-17</t>
  </si>
  <si>
    <r>
      <t>Kerbside garden organics tonnes collected trend</t>
    </r>
    <r>
      <rPr>
        <b/>
        <vertAlign val="superscript"/>
        <sz val="10"/>
        <rFont val="Arial"/>
        <family val="2"/>
      </rPr>
      <t>1</t>
    </r>
    <r>
      <rPr>
        <b/>
        <sz val="10"/>
        <rFont val="Arial"/>
        <family val="2"/>
      </rPr>
      <t>, 2001-02 to 2016-17</t>
    </r>
  </si>
  <si>
    <r>
      <t>Kerbside recyclables tonnes collected trend</t>
    </r>
    <r>
      <rPr>
        <b/>
        <vertAlign val="superscript"/>
        <sz val="10"/>
        <rFont val="Arial"/>
        <family val="2"/>
      </rPr>
      <t>1</t>
    </r>
    <r>
      <rPr>
        <b/>
        <sz val="10"/>
        <rFont val="Arial"/>
        <family val="2"/>
      </rPr>
      <t>, 2001-02 to 2016-17</t>
    </r>
  </si>
  <si>
    <r>
      <t>Kerbside garbage kerbside tonnes collected trend</t>
    </r>
    <r>
      <rPr>
        <b/>
        <vertAlign val="superscript"/>
        <sz val="10"/>
        <rFont val="Arial"/>
        <family val="2"/>
      </rPr>
      <t>1</t>
    </r>
    <r>
      <rPr>
        <b/>
        <sz val="10"/>
        <rFont val="Arial"/>
        <family val="2"/>
      </rPr>
      <t>, 2001-02 to 2016-07</t>
    </r>
  </si>
  <si>
    <r>
      <rPr>
        <vertAlign val="superscript"/>
        <sz val="8"/>
        <color rgb="FF000000"/>
        <rFont val="Arial"/>
        <family val="2"/>
      </rPr>
      <t>1</t>
    </r>
    <r>
      <rPr>
        <sz val="8"/>
        <color rgb="FF000000"/>
        <rFont val="Arial"/>
        <family val="2"/>
      </rPr>
      <t xml:space="preserve"> Please note that all time series data has been rebased for metro / non-metro splits based on changing the classification of Mornington Peninsula from Non-metro to the Metropolitan region.</t>
    </r>
  </si>
  <si>
    <t>240L (containers) Fortnightly 
    &amp; Tied Bundle (paper) monthly</t>
  </si>
  <si>
    <r>
      <t>Kerbside garbage kerbside tonnes collected trend</t>
    </r>
    <r>
      <rPr>
        <b/>
        <vertAlign val="superscript"/>
        <sz val="10"/>
        <rFont val="Arial"/>
        <family val="2"/>
      </rPr>
      <t>1</t>
    </r>
    <r>
      <rPr>
        <b/>
        <sz val="10"/>
        <rFont val="Arial"/>
        <family val="2"/>
      </rPr>
      <t>, Victoria 2001-02 to 2016-17</t>
    </r>
  </si>
  <si>
    <r>
      <t>Kerbside green organics tonnes collected trend</t>
    </r>
    <r>
      <rPr>
        <b/>
        <vertAlign val="superscript"/>
        <sz val="10"/>
        <rFont val="Arial"/>
        <family val="2"/>
      </rPr>
      <t>1</t>
    </r>
    <r>
      <rPr>
        <b/>
        <sz val="10"/>
        <rFont val="Arial"/>
        <family val="2"/>
      </rPr>
      <t>, Victoria 2001-02 to 2016-17</t>
    </r>
  </si>
  <si>
    <r>
      <t>Kerbside recyclables kerbside tonnes collected trend</t>
    </r>
    <r>
      <rPr>
        <b/>
        <vertAlign val="superscript"/>
        <sz val="10"/>
        <rFont val="Arial"/>
        <family val="2"/>
      </rPr>
      <t>1</t>
    </r>
    <r>
      <rPr>
        <b/>
        <sz val="10"/>
        <rFont val="Arial"/>
        <family val="2"/>
      </rPr>
      <t>, Victoria 2001-02 to 2016-17</t>
    </r>
  </si>
  <si>
    <r>
      <t>Total waste generation kerbside tonnes collected trend</t>
    </r>
    <r>
      <rPr>
        <b/>
        <vertAlign val="superscript"/>
        <sz val="10"/>
        <rFont val="Arial"/>
        <family val="2"/>
      </rPr>
      <t>1</t>
    </r>
    <r>
      <rPr>
        <b/>
        <sz val="10"/>
        <rFont val="Arial"/>
        <family val="2"/>
      </rPr>
      <t>, 2001-02 to 2016-17</t>
    </r>
  </si>
  <si>
    <r>
      <t>Kerbside diversion rate trend</t>
    </r>
    <r>
      <rPr>
        <b/>
        <vertAlign val="superscript"/>
        <sz val="10"/>
        <rFont val="Arial"/>
        <family val="2"/>
      </rPr>
      <t>1</t>
    </r>
    <r>
      <rPr>
        <b/>
        <sz val="10"/>
        <rFont val="Arial"/>
        <family val="2"/>
      </rPr>
      <t>, Victoria 2001-02 to 2016-17</t>
    </r>
  </si>
  <si>
    <r>
      <t>Kerbside hard waste tonnes collected trend</t>
    </r>
    <r>
      <rPr>
        <b/>
        <vertAlign val="superscript"/>
        <sz val="10"/>
        <rFont val="Arial"/>
        <family val="2"/>
      </rPr>
      <t>1</t>
    </r>
    <r>
      <rPr>
        <b/>
        <sz val="10"/>
        <rFont val="Arial"/>
        <family val="2"/>
      </rPr>
      <t>, Victoria 2001-02 to 2016-17</t>
    </r>
  </si>
  <si>
    <t xml:space="preserve">Total </t>
  </si>
  <si>
    <t>% change from base year 
2001-02</t>
  </si>
  <si>
    <t>Proportion of kerbside waste generation by metro/non-metro local governments, Victoria 2016-17</t>
  </si>
  <si>
    <t>Municipal litter clean-up services, Victoria 2015-16 to 2016-17</t>
  </si>
  <si>
    <t>Environmental benefits from kerbside recycling service for energy use, Victoria 2016-17</t>
  </si>
  <si>
    <t>Environmental benefits from kerbside recycling service for greenhouse gas emissions, Victoria 2016-17</t>
  </si>
  <si>
    <t>Environmental benefits from kerbside recycling service for water use, Victoria 2016-17</t>
  </si>
  <si>
    <t>Reference 
year</t>
  </si>
  <si>
    <t>The diversion rate is calculated by dividing the tonnes of recyclables and green organics collected (less contaminants), by the tonnes of recyclables, green organics and garbage collected from the kerbside system (i.e. excludes transfer station and drop-off facilities).</t>
  </si>
  <si>
    <r>
      <t>Tonnes recovered</t>
    </r>
    <r>
      <rPr>
        <vertAlign val="superscript"/>
        <sz val="8"/>
        <rFont val="Arial"/>
        <family val="2"/>
      </rPr>
      <t>1</t>
    </r>
  </si>
  <si>
    <r>
      <t>Total households serviced</t>
    </r>
    <r>
      <rPr>
        <vertAlign val="superscript"/>
        <sz val="8"/>
        <rFont val="Arial"/>
        <family val="2"/>
      </rPr>
      <t>2</t>
    </r>
  </si>
  <si>
    <r>
      <rPr>
        <vertAlign val="superscript"/>
        <sz val="8"/>
        <color rgb="FF000000"/>
        <rFont val="Arial"/>
        <family val="2"/>
      </rPr>
      <t>2</t>
    </r>
    <r>
      <rPr>
        <sz val="8"/>
        <color rgb="FF000000"/>
        <rFont val="Arial"/>
        <family val="2"/>
      </rPr>
      <t>Total households serviced may also include some commercial and industrial properties.</t>
    </r>
  </si>
  <si>
    <r>
      <rPr>
        <vertAlign val="superscript"/>
        <sz val="8"/>
        <rFont val="Arial"/>
        <family val="2"/>
      </rPr>
      <t>1</t>
    </r>
    <r>
      <rPr>
        <sz val="8"/>
        <rFont val="Arial"/>
        <family val="2"/>
      </rPr>
      <t>Tonnes Recovered refers to the amount of material collected less contamination.</t>
    </r>
  </si>
  <si>
    <r>
      <t>Tonnes recovered</t>
    </r>
    <r>
      <rPr>
        <vertAlign val="superscript"/>
        <sz val="8"/>
        <color rgb="FF000000"/>
        <rFont val="Arial"/>
        <family val="2"/>
      </rPr>
      <t>1</t>
    </r>
  </si>
  <si>
    <t>*Diversion rate 1 refers to tonnes of recyclables and garden organics recovered (collected less contamination) divided by tonnes of garbage, recyclables and garden organics collected;</t>
  </si>
  <si>
    <t xml:space="preserve"> Diversion rate 2 equals tonnes of recyclables recovered (collected less contamination) divided by tonnes of garbage and recyclables collected;</t>
  </si>
  <si>
    <t xml:space="preserve"> Diversion rate 3 equals tonnes of recyclables, garden organics and drop-off material (recyclables and garden organics) recovered (collected less contamination), divided by tonnes of garbage, recyclables, garden organics  and drop-off material (recyclables and garden organics) collected.</t>
  </si>
  <si>
    <r>
      <rPr>
        <vertAlign val="superscript"/>
        <sz val="8"/>
        <rFont val="Arial"/>
        <family val="2"/>
      </rPr>
      <t>1</t>
    </r>
    <r>
      <rPr>
        <sz val="8"/>
        <rFont val="Arial"/>
        <family val="2"/>
      </rPr>
      <t>Recovered refers to the amount of material collected less contamination.</t>
    </r>
  </si>
  <si>
    <r>
      <t>Total Recovered</t>
    </r>
    <r>
      <rPr>
        <b/>
        <vertAlign val="superscript"/>
        <sz val="8"/>
        <rFont val="Arial"/>
        <family val="2"/>
      </rPr>
      <t>1</t>
    </r>
    <r>
      <rPr>
        <b/>
        <sz val="8"/>
        <rFont val="Arial"/>
        <family val="2"/>
      </rPr>
      <t xml:space="preserve"> (tonnes)</t>
    </r>
  </si>
  <si>
    <r>
      <rPr>
        <vertAlign val="superscript"/>
        <sz val="8"/>
        <rFont val="Arial"/>
        <family val="2"/>
      </rPr>
      <t>2</t>
    </r>
    <r>
      <rPr>
        <sz val="8"/>
        <rFont val="Arial"/>
        <family val="2"/>
      </rPr>
      <t>Tonnes Recovered refers to the amount of material collected less contamination.</t>
    </r>
  </si>
  <si>
    <r>
      <t>Tonnes recovered</t>
    </r>
    <r>
      <rPr>
        <vertAlign val="superscript"/>
        <sz val="8"/>
        <color rgb="FF000000"/>
        <rFont val="Arial"/>
        <family val="2"/>
      </rPr>
      <t>2</t>
    </r>
  </si>
  <si>
    <t>Predominant garbage 
bin system</t>
  </si>
  <si>
    <t>Tonnes collected referes to the amount of material collected through the kerbside services provided by council to its residents and is inclusive of contamination.
Conversion factors have been used to convert quantities reported in cubic metres to tonnes. No compaction factors have been taken into account unless otherwise stated on the survey forms.</t>
  </si>
  <si>
    <t>Tonnes Recovered</t>
  </si>
  <si>
    <t>Tonnes Collected</t>
  </si>
  <si>
    <t xml:space="preserve">Refers to the amount of material collected through kerbside services provided by council to its residents and is nett of contamination.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</si>
</sst>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Red]\-&quot;$&quot;#,##0"/>
    <numFmt numFmtId="8" formatCode="&quot;$&quot;#,##0.00;[Red]\-&quot;$&quot;#,##0.00"/>
    <numFmt numFmtId="43" formatCode="_-* #,##0.00_-;\-* #,##0.00_-;_-* &quot;-&quot;??_-;_-@_-"/>
    <numFmt numFmtId="164" formatCode="_-* #,##0_-;\-* #,##0_-;_-* &quot;-&quot;??_-;_-@_-"/>
    <numFmt numFmtId="165" formatCode="0.0"/>
    <numFmt numFmtId="166" formatCode="0.0%"/>
    <numFmt numFmtId="167" formatCode="_-* #,##0.0_-;\-* #,##0.0_-;_-* &quot;-&quot;??_-;_-@_-"/>
    <numFmt numFmtId="168" formatCode="#,##0.0"/>
    <numFmt numFmtId="169" formatCode="&quot;$&quot;#,##0.00"/>
  </numFmts>
  <fonts count="39" x14ac:knownFonts="1">
    <font>
      <sz val="11"/>
      <color theme="1"/>
      <name val="Calibri"/>
      <family val="2"/>
      <scheme val="minor"/>
    </font>
    <font>
      <sz val="10"/>
      <color rgb="FF000000"/>
      <name val="Arial"/>
      <family val="2"/>
    </font>
    <font>
      <sz val="10"/>
      <name val="Arial"/>
      <family val="2"/>
    </font>
    <font>
      <sz val="8"/>
      <color rgb="FF000000"/>
      <name val="Arial"/>
      <family val="2"/>
    </font>
    <font>
      <sz val="10"/>
      <color theme="1"/>
      <name val="Times New Roman"/>
      <family val="1"/>
    </font>
    <font>
      <b/>
      <sz val="10"/>
      <name val="Arial"/>
      <family val="2"/>
    </font>
    <font>
      <sz val="8"/>
      <name val="Arial"/>
      <family val="2"/>
    </font>
    <font>
      <b/>
      <sz val="10"/>
      <color theme="1"/>
      <name val="Arial"/>
      <family val="2"/>
    </font>
    <font>
      <i/>
      <sz val="8"/>
      <name val="Arial"/>
      <family val="2"/>
    </font>
    <font>
      <b/>
      <sz val="8"/>
      <color rgb="FF000000"/>
      <name val="Arial"/>
      <family val="2"/>
    </font>
    <font>
      <b/>
      <vertAlign val="superscript"/>
      <sz val="8"/>
      <color rgb="FF000000"/>
      <name val="Arial"/>
      <family val="2"/>
    </font>
    <font>
      <b/>
      <sz val="8"/>
      <name val="Arial"/>
      <family val="2"/>
    </font>
    <font>
      <i/>
      <sz val="8"/>
      <color rgb="FF000000"/>
      <name val="Arial"/>
      <family val="2"/>
    </font>
    <font>
      <sz val="8"/>
      <color rgb="FF000000"/>
      <name val="Tahoma"/>
      <family val="2"/>
    </font>
    <font>
      <sz val="11"/>
      <color theme="1"/>
      <name val="Calibri"/>
      <family val="2"/>
      <scheme val="minor"/>
    </font>
    <font>
      <b/>
      <sz val="11"/>
      <color theme="1"/>
      <name val="Calibri"/>
      <family val="2"/>
      <scheme val="minor"/>
    </font>
    <font>
      <sz val="8"/>
      <color theme="1"/>
      <name val="Arial"/>
      <family val="2"/>
    </font>
    <font>
      <sz val="8"/>
      <color rgb="FFFF0000"/>
      <name val="Arial"/>
      <family val="2"/>
    </font>
    <font>
      <u/>
      <sz val="11"/>
      <color theme="10"/>
      <name val="Calibri"/>
      <family val="2"/>
      <scheme val="minor"/>
    </font>
    <font>
      <b/>
      <sz val="11"/>
      <name val="Calibri"/>
      <family val="2"/>
      <scheme val="minor"/>
    </font>
    <font>
      <sz val="11"/>
      <color rgb="FFFF0000"/>
      <name val="Calibri"/>
      <family val="2"/>
      <scheme val="minor"/>
    </font>
    <font>
      <b/>
      <i/>
      <sz val="8"/>
      <color rgb="FF000000"/>
      <name val="Arial"/>
      <family val="2"/>
    </font>
    <font>
      <b/>
      <sz val="14"/>
      <color theme="0"/>
      <name val="Arial"/>
      <family val="2"/>
    </font>
    <font>
      <b/>
      <sz val="16"/>
      <color theme="0"/>
      <name val="Arial"/>
      <family val="2"/>
    </font>
    <font>
      <b/>
      <sz val="11"/>
      <name val="Arial"/>
      <family val="2"/>
    </font>
    <font>
      <sz val="10"/>
      <color theme="1"/>
      <name val="Arial"/>
      <family val="2"/>
    </font>
    <font>
      <sz val="10"/>
      <color theme="1"/>
      <name val="Symbol"/>
      <family val="1"/>
      <charset val="2"/>
    </font>
    <font>
      <sz val="7"/>
      <color theme="1"/>
      <name val="Times New Roman"/>
      <family val="1"/>
    </font>
    <font>
      <i/>
      <sz val="10"/>
      <color theme="1"/>
      <name val="Arial"/>
      <family val="2"/>
    </font>
    <font>
      <i/>
      <sz val="10"/>
      <name val="Arial"/>
      <family val="2"/>
    </font>
    <font>
      <b/>
      <sz val="10"/>
      <color theme="0"/>
      <name val="Arial"/>
      <family val="2"/>
    </font>
    <font>
      <sz val="11"/>
      <color theme="1"/>
      <name val="Arial"/>
      <family val="2"/>
    </font>
    <font>
      <b/>
      <sz val="10"/>
      <color theme="1"/>
      <name val="Calibri"/>
      <family val="2"/>
      <scheme val="minor"/>
    </font>
    <font>
      <b/>
      <sz val="10"/>
      <color rgb="FF000000"/>
      <name val="Arial"/>
      <family val="2"/>
    </font>
    <font>
      <sz val="14"/>
      <color theme="0"/>
      <name val="Calibri"/>
      <family val="2"/>
      <scheme val="minor"/>
    </font>
    <font>
      <b/>
      <vertAlign val="superscript"/>
      <sz val="10"/>
      <name val="Arial"/>
      <family val="2"/>
    </font>
    <font>
      <vertAlign val="superscript"/>
      <sz val="8"/>
      <color rgb="FF000000"/>
      <name val="Arial"/>
      <family val="2"/>
    </font>
    <font>
      <vertAlign val="superscript"/>
      <sz val="8"/>
      <name val="Arial"/>
      <family val="2"/>
    </font>
    <font>
      <b/>
      <vertAlign val="superscript"/>
      <sz val="8"/>
      <name val="Arial"/>
      <family val="2"/>
    </font>
  </fonts>
  <fills count="15">
    <fill>
      <patternFill patternType="none"/>
    </fill>
    <fill>
      <patternFill patternType="gray125"/>
    </fill>
    <fill>
      <patternFill patternType="solid">
        <fgColor rgb="FFC1E1A0"/>
        <bgColor indexed="64"/>
      </patternFill>
    </fill>
    <fill>
      <patternFill patternType="solid">
        <fgColor rgb="FFC3E1A0"/>
        <bgColor indexed="64"/>
      </patternFill>
    </fill>
    <fill>
      <patternFill patternType="solid">
        <fgColor rgb="FFFFFFFF"/>
        <bgColor indexed="64"/>
      </patternFill>
    </fill>
    <fill>
      <patternFill patternType="solid">
        <fgColor rgb="FFE0F0D0"/>
        <bgColor indexed="64"/>
      </patternFill>
    </fill>
    <fill>
      <patternFill patternType="solid">
        <fgColor theme="4"/>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theme="1"/>
        <bgColor indexed="64"/>
      </patternFill>
    </fill>
    <fill>
      <patternFill patternType="solid">
        <fgColor theme="9" tint="0.59999389629810485"/>
        <bgColor indexed="64"/>
      </patternFill>
    </fill>
    <fill>
      <patternFill patternType="solid">
        <fgColor rgb="FFA2D271"/>
        <bgColor indexed="64"/>
      </patternFill>
    </fill>
    <fill>
      <patternFill patternType="solid">
        <fgColor theme="0"/>
        <bgColor indexed="64"/>
      </patternFill>
    </fill>
    <fill>
      <patternFill patternType="solid">
        <fgColor theme="9" tint="0.39997558519241921"/>
        <bgColor indexed="64"/>
      </patternFill>
    </fill>
  </fills>
  <borders count="21">
    <border>
      <left/>
      <right/>
      <top/>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theme="0"/>
      </left>
      <right style="medium">
        <color indexed="64"/>
      </right>
      <top style="medium">
        <color theme="0"/>
      </top>
      <bottom style="medium">
        <color theme="0"/>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top/>
      <bottom style="thin">
        <color indexed="64"/>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s>
  <cellStyleXfs count="5">
    <xf numFmtId="0" fontId="0" fillId="0" borderId="0"/>
    <xf numFmtId="43" fontId="14" fillId="0" borderId="0" applyFont="0" applyFill="0" applyBorder="0" applyAlignment="0" applyProtection="0"/>
    <xf numFmtId="0" fontId="18" fillId="0" borderId="0" applyNumberFormat="0" applyFill="0" applyBorder="0" applyAlignment="0" applyProtection="0"/>
    <xf numFmtId="9" fontId="14" fillId="0" borderId="0" applyFont="0" applyFill="0" applyBorder="0" applyAlignment="0" applyProtection="0"/>
    <xf numFmtId="9" fontId="16" fillId="0" borderId="0" applyFont="0" applyFill="0" applyBorder="0" applyAlignment="0" applyProtection="0"/>
  </cellStyleXfs>
  <cellXfs count="438">
    <xf numFmtId="0" fontId="0" fillId="0" borderId="0" xfId="0"/>
    <xf numFmtId="0" fontId="3" fillId="4" borderId="0" xfId="0" applyFont="1" applyFill="1" applyAlignment="1">
      <alignment vertical="center" wrapText="1"/>
    </xf>
    <xf numFmtId="0" fontId="3" fillId="0" borderId="0" xfId="0" applyFont="1" applyAlignment="1">
      <alignment vertical="center"/>
    </xf>
    <xf numFmtId="0" fontId="5" fillId="0" borderId="0" xfId="0" applyFont="1" applyAlignment="1">
      <alignment vertical="center"/>
    </xf>
    <xf numFmtId="0" fontId="1" fillId="0" borderId="0" xfId="0" applyFont="1" applyAlignment="1">
      <alignment vertical="center"/>
    </xf>
    <xf numFmtId="0" fontId="6" fillId="0" borderId="0" xfId="0" applyFont="1" applyAlignment="1">
      <alignment vertical="center"/>
    </xf>
    <xf numFmtId="3" fontId="3" fillId="0" borderId="0" xfId="0" applyNumberFormat="1" applyFont="1" applyAlignment="1">
      <alignment horizontal="right" vertical="center"/>
    </xf>
    <xf numFmtId="0" fontId="3" fillId="0" borderId="3" xfId="0" applyFont="1" applyBorder="1" applyAlignment="1">
      <alignment vertical="center"/>
    </xf>
    <xf numFmtId="0" fontId="3" fillId="0" borderId="0" xfId="0" applyFont="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right" vertical="center"/>
    </xf>
    <xf numFmtId="3" fontId="3" fillId="0" borderId="3" xfId="0" applyNumberFormat="1" applyFont="1" applyBorder="1" applyAlignment="1">
      <alignment horizontal="right" vertical="center"/>
    </xf>
    <xf numFmtId="0" fontId="3" fillId="0" borderId="0" xfId="0" applyFont="1" applyAlignment="1">
      <alignment vertical="center" wrapText="1"/>
    </xf>
    <xf numFmtId="0" fontId="9" fillId="3" borderId="2" xfId="0" applyFont="1" applyFill="1" applyBorder="1" applyAlignment="1">
      <alignment vertical="center" wrapText="1"/>
    </xf>
    <xf numFmtId="0" fontId="9" fillId="2" borderId="2" xfId="0" applyFont="1" applyFill="1" applyBorder="1" applyAlignment="1">
      <alignment vertical="center" wrapText="1"/>
    </xf>
    <xf numFmtId="0" fontId="9" fillId="2" borderId="2" xfId="0" applyFont="1" applyFill="1" applyBorder="1" applyAlignment="1">
      <alignment horizontal="right" vertical="center"/>
    </xf>
    <xf numFmtId="0" fontId="9" fillId="2" borderId="3" xfId="0" applyFont="1" applyFill="1" applyBorder="1" applyAlignment="1">
      <alignment vertical="center" wrapText="1"/>
    </xf>
    <xf numFmtId="0" fontId="9" fillId="2" borderId="2" xfId="0" applyFont="1" applyFill="1" applyBorder="1" applyAlignment="1">
      <alignment horizontal="center" vertical="center"/>
    </xf>
    <xf numFmtId="0" fontId="9" fillId="3" borderId="2" xfId="0" applyFont="1" applyFill="1" applyBorder="1" applyAlignment="1">
      <alignment horizontal="center" vertical="center" wrapText="1"/>
    </xf>
    <xf numFmtId="0" fontId="9" fillId="3" borderId="2" xfId="0" applyFont="1" applyFill="1" applyBorder="1" applyAlignment="1">
      <alignment horizontal="right" vertical="center" wrapText="1"/>
    </xf>
    <xf numFmtId="6" fontId="3" fillId="4" borderId="0" xfId="0" applyNumberFormat="1" applyFont="1" applyFill="1" applyAlignment="1">
      <alignment horizontal="center" vertical="center" wrapText="1"/>
    </xf>
    <xf numFmtId="0" fontId="17" fillId="0" borderId="0" xfId="0" applyFont="1" applyFill="1" applyBorder="1" applyAlignment="1">
      <alignment horizontal="right" vertical="center" wrapText="1"/>
    </xf>
    <xf numFmtId="0" fontId="19" fillId="6" borderId="5" xfId="2" applyFont="1" applyFill="1" applyBorder="1" applyAlignment="1">
      <alignment horizontal="center" vertical="center"/>
    </xf>
    <xf numFmtId="0" fontId="19" fillId="7" borderId="5" xfId="2" applyFont="1" applyFill="1" applyBorder="1" applyAlignment="1">
      <alignment horizontal="center" vertical="center"/>
    </xf>
    <xf numFmtId="0" fontId="19" fillId="8" borderId="5" xfId="2" applyFont="1" applyFill="1" applyBorder="1" applyAlignment="1">
      <alignment horizontal="center" vertical="center"/>
    </xf>
    <xf numFmtId="0" fontId="19" fillId="9" borderId="5" xfId="2" applyFont="1" applyFill="1" applyBorder="1" applyAlignment="1">
      <alignment horizontal="center" vertical="center"/>
    </xf>
    <xf numFmtId="0" fontId="9" fillId="2" borderId="3" xfId="0" applyFont="1" applyFill="1" applyBorder="1" applyAlignment="1">
      <alignment horizontal="center" vertical="center"/>
    </xf>
    <xf numFmtId="0" fontId="0" fillId="0" borderId="3" xfId="0" applyBorder="1"/>
    <xf numFmtId="0" fontId="5" fillId="0" borderId="3" xfId="0" applyFont="1" applyBorder="1" applyAlignment="1">
      <alignment vertical="center"/>
    </xf>
    <xf numFmtId="0" fontId="22" fillId="10" borderId="0" xfId="0" applyFont="1" applyFill="1"/>
    <xf numFmtId="0" fontId="23" fillId="10" borderId="0" xfId="0" applyFont="1" applyFill="1"/>
    <xf numFmtId="0" fontId="19" fillId="6" borderId="7" xfId="2" applyFont="1" applyFill="1" applyBorder="1" applyAlignment="1">
      <alignment horizontal="center" vertical="center"/>
    </xf>
    <xf numFmtId="0" fontId="23" fillId="10" borderId="8" xfId="0" applyFont="1" applyFill="1" applyBorder="1" applyAlignment="1">
      <alignment horizontal="center"/>
    </xf>
    <xf numFmtId="0" fontId="3" fillId="0" borderId="13" xfId="0" applyFont="1" applyBorder="1" applyAlignment="1">
      <alignment vertical="center" wrapText="1"/>
    </xf>
    <xf numFmtId="0" fontId="3" fillId="0" borderId="12" xfId="0" applyFont="1" applyBorder="1" applyAlignment="1">
      <alignment vertical="center" wrapText="1"/>
    </xf>
    <xf numFmtId="0" fontId="15" fillId="0" borderId="0" xfId="0" applyFont="1" applyAlignment="1">
      <alignment horizontal="center" vertical="center"/>
    </xf>
    <xf numFmtId="0" fontId="20" fillId="0" borderId="0" xfId="0" applyFont="1"/>
    <xf numFmtId="0" fontId="6" fillId="0" borderId="0" xfId="0" applyFont="1" applyAlignment="1">
      <alignment vertical="center" wrapText="1"/>
    </xf>
    <xf numFmtId="0" fontId="7" fillId="0" borderId="0" xfId="0" applyFont="1" applyFill="1"/>
    <xf numFmtId="0" fontId="0" fillId="0" borderId="0" xfId="0" applyFill="1"/>
    <xf numFmtId="0" fontId="5" fillId="0" borderId="0" xfId="0" applyFont="1" applyFill="1" applyAlignment="1">
      <alignment vertical="center"/>
    </xf>
    <xf numFmtId="0" fontId="3" fillId="0" borderId="0" xfId="0" applyFont="1" applyFill="1" applyAlignment="1">
      <alignment vertical="center"/>
    </xf>
    <xf numFmtId="0" fontId="3" fillId="0" borderId="10" xfId="0" applyFont="1" applyBorder="1" applyAlignment="1">
      <alignment vertical="center" wrapText="1"/>
    </xf>
    <xf numFmtId="0" fontId="9" fillId="11" borderId="6" xfId="0" applyFont="1" applyFill="1" applyBorder="1" applyAlignment="1">
      <alignment vertical="center" wrapText="1"/>
    </xf>
    <xf numFmtId="0" fontId="9" fillId="11" borderId="9" xfId="0" applyFont="1" applyFill="1" applyBorder="1" applyAlignment="1">
      <alignment vertical="center" wrapText="1"/>
    </xf>
    <xf numFmtId="0" fontId="11" fillId="2" borderId="6" xfId="0" applyFont="1" applyFill="1" applyBorder="1" applyAlignment="1">
      <alignment vertical="center" wrapText="1"/>
    </xf>
    <xf numFmtId="0" fontId="11" fillId="2" borderId="9" xfId="0" applyFont="1" applyFill="1" applyBorder="1" applyAlignment="1">
      <alignment vertical="center" wrapText="1"/>
    </xf>
    <xf numFmtId="0" fontId="6" fillId="0" borderId="10" xfId="0" applyFont="1" applyBorder="1" applyAlignment="1">
      <alignment vertical="center" wrapText="1"/>
    </xf>
    <xf numFmtId="0" fontId="6" fillId="0" borderId="12" xfId="0" applyFont="1" applyBorder="1" applyAlignment="1">
      <alignment vertical="center" wrapText="1"/>
    </xf>
    <xf numFmtId="6" fontId="3" fillId="0" borderId="0" xfId="0" applyNumberFormat="1" applyFont="1" applyFill="1" applyAlignment="1">
      <alignment horizontal="right" vertical="center"/>
    </xf>
    <xf numFmtId="3" fontId="3" fillId="0" borderId="0" xfId="0" applyNumberFormat="1" applyFont="1" applyFill="1" applyAlignment="1">
      <alignment horizontal="right" vertical="center"/>
    </xf>
    <xf numFmtId="0" fontId="3" fillId="0" borderId="0" xfId="0" applyFont="1" applyFill="1" applyAlignment="1">
      <alignment horizontal="right" vertical="center"/>
    </xf>
    <xf numFmtId="8" fontId="3" fillId="0" borderId="0" xfId="0" applyNumberFormat="1" applyFont="1" applyFill="1" applyAlignment="1">
      <alignment horizontal="right" vertical="center"/>
    </xf>
    <xf numFmtId="1" fontId="3" fillId="0" borderId="3" xfId="0" applyNumberFormat="1" applyFont="1" applyFill="1" applyBorder="1" applyAlignment="1">
      <alignment horizontal="right" vertical="center"/>
    </xf>
    <xf numFmtId="164" fontId="3" fillId="0" borderId="0" xfId="1" applyNumberFormat="1" applyFont="1" applyFill="1" applyAlignment="1">
      <alignment horizontal="right" vertical="center"/>
    </xf>
    <xf numFmtId="0" fontId="8" fillId="0" borderId="2" xfId="0" applyFont="1" applyFill="1" applyBorder="1" applyAlignment="1">
      <alignment vertical="center"/>
    </xf>
    <xf numFmtId="0" fontId="6" fillId="0" borderId="2" xfId="0" applyFont="1" applyFill="1" applyBorder="1" applyAlignment="1">
      <alignment horizontal="right" vertical="center" wrapText="1"/>
    </xf>
    <xf numFmtId="0" fontId="6" fillId="0" borderId="0" xfId="0" applyFont="1" applyFill="1" applyAlignment="1">
      <alignment vertical="center"/>
    </xf>
    <xf numFmtId="0" fontId="6" fillId="0" borderId="3" xfId="0" applyFont="1" applyFill="1" applyBorder="1" applyAlignment="1">
      <alignment vertical="center"/>
    </xf>
    <xf numFmtId="0" fontId="3" fillId="0" borderId="3" xfId="0" applyFont="1" applyFill="1" applyBorder="1" applyAlignment="1">
      <alignment horizontal="right" vertical="center"/>
    </xf>
    <xf numFmtId="0" fontId="9" fillId="0" borderId="2" xfId="0" applyFont="1" applyFill="1" applyBorder="1" applyAlignment="1">
      <alignment vertical="center" wrapText="1"/>
    </xf>
    <xf numFmtId="0" fontId="3" fillId="0" borderId="0" xfId="0" applyFont="1" applyFill="1" applyAlignment="1">
      <alignment vertical="center" wrapText="1"/>
    </xf>
    <xf numFmtId="0" fontId="3" fillId="0" borderId="3" xfId="0" applyFont="1" applyFill="1" applyBorder="1" applyAlignment="1">
      <alignment vertical="center" wrapText="1"/>
    </xf>
    <xf numFmtId="0" fontId="3" fillId="0" borderId="0" xfId="0" applyFont="1" applyFill="1" applyBorder="1" applyAlignment="1">
      <alignment vertical="center"/>
    </xf>
    <xf numFmtId="3" fontId="3" fillId="0" borderId="0" xfId="0" applyNumberFormat="1" applyFont="1" applyFill="1" applyBorder="1" applyAlignment="1">
      <alignment horizontal="right" vertical="center"/>
    </xf>
    <xf numFmtId="3" fontId="3" fillId="0" borderId="3" xfId="0" applyNumberFormat="1" applyFont="1" applyFill="1" applyBorder="1" applyAlignment="1">
      <alignment horizontal="right" vertical="center"/>
    </xf>
    <xf numFmtId="3" fontId="0" fillId="0" borderId="0" xfId="0" applyNumberFormat="1" applyFill="1"/>
    <xf numFmtId="0" fontId="2" fillId="0" borderId="0" xfId="0" applyFont="1" applyFill="1" applyAlignment="1">
      <alignment horizontal="center" vertical="center"/>
    </xf>
    <xf numFmtId="0" fontId="31" fillId="0" borderId="0" xfId="0" applyFont="1" applyFill="1"/>
    <xf numFmtId="0" fontId="11" fillId="0" borderId="0" xfId="0" applyFont="1" applyFill="1" applyBorder="1" applyAlignment="1">
      <alignment vertical="center"/>
    </xf>
    <xf numFmtId="0" fontId="3" fillId="0" borderId="0" xfId="0" applyFont="1" applyFill="1" applyBorder="1" applyAlignment="1">
      <alignment horizontal="center" vertical="center"/>
    </xf>
    <xf numFmtId="0" fontId="6" fillId="0" borderId="0" xfId="0" applyFont="1" applyFill="1" applyBorder="1" applyAlignment="1">
      <alignment vertical="center"/>
    </xf>
    <xf numFmtId="9" fontId="6" fillId="0" borderId="0" xfId="0" applyNumberFormat="1" applyFont="1" applyFill="1" applyBorder="1" applyAlignment="1">
      <alignment horizontal="center" vertical="center" wrapText="1"/>
    </xf>
    <xf numFmtId="9" fontId="6" fillId="0" borderId="0" xfId="0" applyNumberFormat="1" applyFont="1" applyFill="1" applyBorder="1" applyAlignment="1">
      <alignment horizontal="center" vertical="center"/>
    </xf>
    <xf numFmtId="0" fontId="6" fillId="0" borderId="2"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0" xfId="0" applyFont="1" applyFill="1" applyAlignment="1">
      <alignment horizontal="left" vertical="center"/>
    </xf>
    <xf numFmtId="0" fontId="6" fillId="0" borderId="0" xfId="0" applyFont="1" applyFill="1" applyAlignment="1">
      <alignment horizontal="center" vertical="center"/>
    </xf>
    <xf numFmtId="0" fontId="3" fillId="0" borderId="0" xfId="0" applyFont="1" applyFill="1" applyAlignment="1">
      <alignment horizontal="center" vertical="center"/>
    </xf>
    <xf numFmtId="0" fontId="9" fillId="0" borderId="0" xfId="0" applyFont="1" applyFill="1" applyAlignment="1">
      <alignment horizontal="center" vertical="center"/>
    </xf>
    <xf numFmtId="0" fontId="11" fillId="0" borderId="0" xfId="0" applyFont="1" applyFill="1" applyAlignment="1">
      <alignment horizontal="center" vertical="center"/>
    </xf>
    <xf numFmtId="0" fontId="6" fillId="0" borderId="3" xfId="0" applyFont="1" applyFill="1" applyBorder="1" applyAlignment="1">
      <alignment horizontal="left" vertical="center"/>
    </xf>
    <xf numFmtId="0" fontId="6" fillId="0" borderId="3" xfId="0" applyFont="1" applyFill="1" applyBorder="1" applyAlignment="1">
      <alignment horizontal="center" vertical="center"/>
    </xf>
    <xf numFmtId="0" fontId="3" fillId="0" borderId="3" xfId="0" applyFont="1" applyFill="1" applyBorder="1" applyAlignment="1">
      <alignment horizontal="center" vertical="center"/>
    </xf>
    <xf numFmtId="0" fontId="9" fillId="0" borderId="3" xfId="0" applyFont="1" applyFill="1" applyBorder="1" applyAlignment="1">
      <alignment horizontal="center" vertical="center"/>
    </xf>
    <xf numFmtId="0" fontId="25" fillId="0" borderId="0" xfId="0" applyFont="1" applyFill="1"/>
    <xf numFmtId="0" fontId="9" fillId="0" borderId="0" xfId="0" applyFont="1" applyFill="1" applyBorder="1" applyAlignment="1">
      <alignment horizontal="left" vertical="center"/>
    </xf>
    <xf numFmtId="0" fontId="25" fillId="0" borderId="0" xfId="0" applyFont="1" applyFill="1" applyAlignment="1"/>
    <xf numFmtId="0" fontId="25" fillId="0" borderId="0" xfId="0" applyFont="1" applyFill="1" applyBorder="1"/>
    <xf numFmtId="0" fontId="0" fillId="0" borderId="0" xfId="0" applyFill="1" applyBorder="1" applyAlignment="1"/>
    <xf numFmtId="0" fontId="11" fillId="0" borderId="2" xfId="0" applyFont="1" applyFill="1" applyBorder="1" applyAlignment="1">
      <alignment horizontal="right" vertical="center" wrapText="1"/>
    </xf>
    <xf numFmtId="164" fontId="3" fillId="0" borderId="17" xfId="1" applyNumberFormat="1" applyFont="1" applyFill="1" applyBorder="1" applyAlignment="1">
      <alignment horizontal="right" vertical="center"/>
    </xf>
    <xf numFmtId="0" fontId="11" fillId="0" borderId="15" xfId="0" applyFont="1" applyFill="1" applyBorder="1" applyAlignment="1">
      <alignment horizontal="left" vertical="center"/>
    </xf>
    <xf numFmtId="164" fontId="3" fillId="0" borderId="15" xfId="1" applyNumberFormat="1" applyFont="1" applyFill="1" applyBorder="1" applyAlignment="1">
      <alignment horizontal="right" vertical="center"/>
    </xf>
    <xf numFmtId="0" fontId="6" fillId="0" borderId="0" xfId="0" applyFont="1" applyFill="1" applyBorder="1" applyAlignment="1">
      <alignment horizontal="left" vertical="center"/>
    </xf>
    <xf numFmtId="164" fontId="3" fillId="0" borderId="0" xfId="1" applyNumberFormat="1" applyFont="1" applyFill="1" applyBorder="1" applyAlignment="1">
      <alignment horizontal="right" vertical="center"/>
    </xf>
    <xf numFmtId="164" fontId="3" fillId="0" borderId="3" xfId="1" applyNumberFormat="1" applyFont="1" applyFill="1" applyBorder="1" applyAlignment="1">
      <alignment horizontal="right" vertical="center"/>
    </xf>
    <xf numFmtId="0" fontId="11" fillId="0" borderId="3" xfId="0" applyFont="1" applyFill="1" applyBorder="1" applyAlignment="1">
      <alignment horizontal="left" vertical="center"/>
    </xf>
    <xf numFmtId="164" fontId="9" fillId="0" borderId="3" xfId="1" applyNumberFormat="1" applyFont="1" applyFill="1" applyBorder="1" applyAlignment="1">
      <alignment horizontal="right" vertical="center"/>
    </xf>
    <xf numFmtId="164" fontId="9" fillId="0" borderId="0" xfId="1" applyNumberFormat="1" applyFont="1" applyFill="1" applyBorder="1" applyAlignment="1">
      <alignment horizontal="right" vertical="center"/>
    </xf>
    <xf numFmtId="0" fontId="11" fillId="0" borderId="16" xfId="0" applyFont="1" applyFill="1" applyBorder="1" applyAlignment="1">
      <alignment horizontal="left" vertical="center"/>
    </xf>
    <xf numFmtId="0" fontId="0" fillId="0" borderId="16" xfId="0" applyFill="1" applyBorder="1" applyAlignment="1">
      <alignment vertical="center"/>
    </xf>
    <xf numFmtId="0" fontId="6" fillId="0" borderId="17" xfId="0" applyFont="1" applyFill="1" applyBorder="1" applyAlignment="1">
      <alignment horizontal="left" vertical="center"/>
    </xf>
    <xf numFmtId="0" fontId="16" fillId="0" borderId="0" xfId="0" applyFont="1" applyFill="1" applyAlignment="1">
      <alignment horizontal="left" vertical="center"/>
    </xf>
    <xf numFmtId="0" fontId="9" fillId="0" borderId="2" xfId="0" applyFont="1" applyFill="1" applyBorder="1" applyAlignment="1">
      <alignment horizontal="center" vertical="center" wrapText="1"/>
    </xf>
    <xf numFmtId="0" fontId="6" fillId="0" borderId="17" xfId="0" applyFont="1" applyFill="1" applyBorder="1" applyAlignment="1">
      <alignment vertical="center"/>
    </xf>
    <xf numFmtId="0" fontId="6" fillId="0" borderId="3" xfId="0" applyFont="1" applyFill="1" applyBorder="1" applyAlignment="1">
      <alignment horizontal="left" vertical="center" indent="2"/>
    </xf>
    <xf numFmtId="0" fontId="11" fillId="0" borderId="17" xfId="0" applyFont="1" applyFill="1" applyBorder="1" applyAlignment="1">
      <alignment horizontal="left" vertical="center"/>
    </xf>
    <xf numFmtId="0" fontId="0" fillId="0" borderId="17" xfId="0" applyFill="1" applyBorder="1" applyAlignment="1">
      <alignment vertical="center"/>
    </xf>
    <xf numFmtId="0" fontId="9" fillId="0" borderId="1" xfId="0" applyFont="1" applyFill="1" applyBorder="1" applyAlignment="1">
      <alignment vertical="center"/>
    </xf>
    <xf numFmtId="0" fontId="3" fillId="0" borderId="0" xfId="0" applyFont="1" applyFill="1" applyAlignment="1">
      <alignment horizontal="left" vertical="center" wrapText="1" indent="3"/>
    </xf>
    <xf numFmtId="0" fontId="3" fillId="0" borderId="2" xfId="0" applyFont="1" applyFill="1" applyBorder="1" applyAlignment="1">
      <alignment horizontal="left" vertical="center" wrapText="1" indent="3"/>
    </xf>
    <xf numFmtId="0" fontId="9" fillId="0" borderId="3" xfId="0" applyFont="1" applyFill="1" applyBorder="1" applyAlignment="1">
      <alignment horizontal="left" vertical="center" wrapText="1" indent="1"/>
    </xf>
    <xf numFmtId="9" fontId="3" fillId="0" borderId="0" xfId="0" applyNumberFormat="1" applyFont="1" applyFill="1" applyAlignment="1">
      <alignment horizontal="center" vertical="center"/>
    </xf>
    <xf numFmtId="9" fontId="3" fillId="0" borderId="2" xfId="0" applyNumberFormat="1" applyFont="1" applyFill="1" applyBorder="1" applyAlignment="1">
      <alignment horizontal="center" vertical="center" wrapText="1"/>
    </xf>
    <xf numFmtId="6" fontId="9" fillId="0" borderId="0" xfId="0" applyNumberFormat="1" applyFont="1" applyFill="1" applyAlignment="1">
      <alignment horizontal="right" vertical="center"/>
    </xf>
    <xf numFmtId="3" fontId="9" fillId="0" borderId="0" xfId="0" applyNumberFormat="1" applyFont="1" applyFill="1" applyAlignment="1">
      <alignment horizontal="right" vertical="center"/>
    </xf>
    <xf numFmtId="0" fontId="3" fillId="0" borderId="2" xfId="0" applyFont="1" applyFill="1" applyBorder="1" applyAlignment="1">
      <alignment horizontal="right" vertical="center" wrapText="1"/>
    </xf>
    <xf numFmtId="0" fontId="9" fillId="0" borderId="2" xfId="0" applyFont="1" applyFill="1" applyBorder="1" applyAlignment="1">
      <alignment horizontal="right" vertical="center" wrapText="1"/>
    </xf>
    <xf numFmtId="0" fontId="3" fillId="0" borderId="0" xfId="0" applyFont="1" applyFill="1" applyAlignment="1">
      <alignment horizontal="left" vertical="center"/>
    </xf>
    <xf numFmtId="8" fontId="9" fillId="0" borderId="0" xfId="0" applyNumberFormat="1" applyFont="1" applyFill="1" applyAlignment="1">
      <alignment horizontal="right" vertical="center"/>
    </xf>
    <xf numFmtId="0" fontId="3" fillId="0" borderId="3" xfId="0" applyFont="1" applyFill="1" applyBorder="1" applyAlignment="1">
      <alignment horizontal="left" vertical="center"/>
    </xf>
    <xf numFmtId="9" fontId="3" fillId="0" borderId="0" xfId="0" applyNumberFormat="1" applyFont="1" applyFill="1" applyAlignment="1">
      <alignment horizontal="right" vertical="center"/>
    </xf>
    <xf numFmtId="9" fontId="9" fillId="0" borderId="0" xfId="0" applyNumberFormat="1" applyFont="1" applyFill="1" applyAlignment="1">
      <alignment horizontal="right" vertical="center"/>
    </xf>
    <xf numFmtId="0" fontId="3" fillId="0" borderId="2" xfId="0" applyFont="1" applyFill="1" applyBorder="1" applyAlignment="1">
      <alignment vertical="center" wrapText="1"/>
    </xf>
    <xf numFmtId="0" fontId="3" fillId="0" borderId="3" xfId="0" applyFont="1" applyFill="1" applyBorder="1" applyAlignment="1">
      <alignment vertical="center"/>
    </xf>
    <xf numFmtId="0" fontId="3" fillId="0" borderId="3" xfId="0" applyFont="1" applyFill="1" applyBorder="1" applyAlignment="1">
      <alignment horizontal="right" vertical="center" wrapText="1"/>
    </xf>
    <xf numFmtId="0" fontId="3" fillId="0" borderId="3" xfId="0" applyFont="1" applyFill="1" applyBorder="1" applyAlignment="1">
      <alignment horizontal="center" vertical="center" wrapText="1"/>
    </xf>
    <xf numFmtId="0" fontId="3" fillId="0" borderId="0" xfId="0" applyFont="1" applyFill="1" applyAlignment="1">
      <alignment horizontal="center" vertical="center"/>
    </xf>
    <xf numFmtId="0" fontId="9" fillId="0" borderId="2" xfId="0" applyFont="1" applyFill="1" applyBorder="1" applyAlignment="1">
      <alignment horizontal="right" vertical="center"/>
    </xf>
    <xf numFmtId="0" fontId="3" fillId="0" borderId="0" xfId="0" applyFont="1" applyFill="1" applyBorder="1" applyAlignment="1">
      <alignment horizontal="left" vertical="center"/>
    </xf>
    <xf numFmtId="0" fontId="12" fillId="0" borderId="2" xfId="0" applyFont="1" applyFill="1" applyBorder="1" applyAlignment="1">
      <alignment vertical="center" wrapText="1"/>
    </xf>
    <xf numFmtId="2" fontId="9" fillId="0" borderId="0" xfId="0" applyNumberFormat="1" applyFont="1" applyFill="1" applyAlignment="1">
      <alignment horizontal="right" vertical="center"/>
    </xf>
    <xf numFmtId="43" fontId="0" fillId="0" borderId="0" xfId="1" applyFont="1" applyFill="1"/>
    <xf numFmtId="0" fontId="9" fillId="0" borderId="1" xfId="0" applyFont="1" applyFill="1" applyBorder="1" applyAlignment="1">
      <alignment vertical="center" wrapText="1"/>
    </xf>
    <xf numFmtId="0" fontId="9" fillId="0" borderId="3" xfId="0" applyFont="1" applyFill="1" applyBorder="1" applyAlignment="1">
      <alignment horizontal="right" vertical="center" wrapText="1"/>
    </xf>
    <xf numFmtId="0" fontId="4" fillId="0" borderId="0" xfId="0" applyFont="1" applyFill="1" applyAlignment="1">
      <alignment vertical="center" wrapText="1"/>
    </xf>
    <xf numFmtId="0" fontId="3" fillId="0" borderId="2" xfId="0" applyFont="1" applyFill="1" applyBorder="1" applyAlignment="1">
      <alignment vertical="center"/>
    </xf>
    <xf numFmtId="0" fontId="6" fillId="0" borderId="3" xfId="0" applyFont="1" applyFill="1" applyBorder="1" applyAlignment="1">
      <alignment horizontal="right" vertical="center"/>
    </xf>
    <xf numFmtId="0" fontId="11" fillId="0" borderId="3" xfId="0" applyFont="1" applyFill="1" applyBorder="1" applyAlignment="1">
      <alignment horizontal="center" vertical="center" wrapText="1"/>
    </xf>
    <xf numFmtId="0" fontId="13" fillId="0" borderId="0" xfId="0" applyFont="1" applyFill="1" applyAlignment="1">
      <alignment vertical="center"/>
    </xf>
    <xf numFmtId="0" fontId="6" fillId="0" borderId="1" xfId="0" applyFont="1" applyFill="1" applyBorder="1" applyAlignment="1">
      <alignment vertical="center"/>
    </xf>
    <xf numFmtId="0" fontId="6" fillId="0" borderId="3" xfId="0" applyFont="1" applyFill="1" applyBorder="1" applyAlignment="1">
      <alignment horizontal="right" vertical="center" wrapText="1"/>
    </xf>
    <xf numFmtId="0" fontId="6" fillId="0" borderId="2" xfId="0" applyFont="1" applyFill="1" applyBorder="1" applyAlignment="1">
      <alignment horizontal="right" vertical="center"/>
    </xf>
    <xf numFmtId="0" fontId="9" fillId="0" borderId="1" xfId="0" applyFont="1" applyFill="1" applyBorder="1" applyAlignment="1">
      <alignment horizontal="center" vertical="center"/>
    </xf>
    <xf numFmtId="166" fontId="3" fillId="0" borderId="0" xfId="3" applyNumberFormat="1" applyFont="1" applyFill="1" applyAlignment="1">
      <alignment horizontal="right" vertical="center"/>
    </xf>
    <xf numFmtId="166" fontId="3" fillId="0" borderId="3" xfId="3" applyNumberFormat="1" applyFont="1" applyFill="1" applyBorder="1" applyAlignment="1">
      <alignment horizontal="right" vertical="center"/>
    </xf>
    <xf numFmtId="0" fontId="3" fillId="0" borderId="0" xfId="0" applyFont="1" applyFill="1" applyBorder="1" applyAlignment="1">
      <alignment horizontal="right" vertical="center"/>
    </xf>
    <xf numFmtId="0" fontId="9" fillId="0" borderId="0" xfId="0" applyFont="1" applyFill="1" applyBorder="1" applyAlignment="1">
      <alignment horizontal="right" vertical="center"/>
    </xf>
    <xf numFmtId="166" fontId="0" fillId="0" borderId="0" xfId="3" applyNumberFormat="1" applyFont="1" applyFill="1"/>
    <xf numFmtId="0" fontId="6" fillId="0" borderId="2" xfId="0" applyFont="1" applyFill="1" applyBorder="1" applyAlignment="1">
      <alignment horizontal="left" vertical="center" wrapText="1"/>
    </xf>
    <xf numFmtId="0" fontId="0" fillId="0" borderId="0" xfId="0" applyFill="1" applyBorder="1"/>
    <xf numFmtId="0" fontId="6" fillId="0" borderId="0" xfId="0" applyFont="1" applyFill="1" applyAlignment="1">
      <alignment horizontal="right" vertical="center"/>
    </xf>
    <xf numFmtId="0" fontId="3" fillId="0" borderId="0" xfId="0" applyFont="1" applyFill="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6" fillId="0" borderId="4" xfId="0" applyFont="1" applyFill="1" applyBorder="1" applyAlignment="1">
      <alignment vertical="center"/>
    </xf>
    <xf numFmtId="0" fontId="6" fillId="0" borderId="4" xfId="0" applyFont="1" applyFill="1" applyBorder="1" applyAlignment="1">
      <alignment horizontal="center" vertical="center"/>
    </xf>
    <xf numFmtId="0" fontId="11" fillId="0" borderId="4" xfId="0" applyFont="1" applyFill="1" applyBorder="1" applyAlignment="1">
      <alignment horizontal="center" vertical="center" wrapText="1"/>
    </xf>
    <xf numFmtId="0" fontId="11" fillId="0" borderId="3" xfId="0" applyFont="1" applyFill="1" applyBorder="1" applyAlignment="1">
      <alignment horizontal="center" vertical="center"/>
    </xf>
    <xf numFmtId="0" fontId="3" fillId="0" borderId="3" xfId="0" applyFont="1" applyFill="1" applyBorder="1" applyAlignment="1">
      <alignment horizontal="right"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0" xfId="0" applyFill="1" applyAlignment="1"/>
    <xf numFmtId="0" fontId="3" fillId="0" borderId="0" xfId="0" applyFont="1" applyFill="1" applyAlignment="1">
      <alignment horizontal="center" vertical="center"/>
    </xf>
    <xf numFmtId="0" fontId="3" fillId="0" borderId="1" xfId="0" applyFont="1" applyFill="1" applyBorder="1" applyAlignment="1">
      <alignment horizontal="center" vertical="center"/>
    </xf>
    <xf numFmtId="0" fontId="6" fillId="0" borderId="2" xfId="0" applyFont="1" applyFill="1" applyBorder="1" applyAlignment="1">
      <alignment vertical="center"/>
    </xf>
    <xf numFmtId="165" fontId="0" fillId="0" borderId="0" xfId="0" applyNumberFormat="1" applyFill="1"/>
    <xf numFmtId="6" fontId="6" fillId="0" borderId="0" xfId="0" applyNumberFormat="1" applyFont="1" applyFill="1" applyAlignment="1">
      <alignment horizontal="right" vertical="center"/>
    </xf>
    <xf numFmtId="3" fontId="6" fillId="0" borderId="3" xfId="0" applyNumberFormat="1" applyFont="1" applyFill="1" applyBorder="1" applyAlignment="1">
      <alignment horizontal="right" vertical="center"/>
    </xf>
    <xf numFmtId="165" fontId="3" fillId="0" borderId="0" xfId="0" applyNumberFormat="1" applyFont="1" applyFill="1" applyAlignment="1">
      <alignment horizontal="right" vertical="center" wrapText="1"/>
    </xf>
    <xf numFmtId="0" fontId="3" fillId="0" borderId="0" xfId="0" applyFont="1" applyFill="1" applyAlignment="1">
      <alignment horizontal="right" vertical="center" wrapText="1"/>
    </xf>
    <xf numFmtId="0" fontId="9" fillId="0" borderId="2" xfId="0" applyFont="1" applyFill="1" applyBorder="1" applyAlignment="1">
      <alignment vertical="center"/>
    </xf>
    <xf numFmtId="6" fontId="3" fillId="0" borderId="3" xfId="0" applyNumberFormat="1" applyFont="1" applyFill="1" applyBorder="1" applyAlignment="1">
      <alignment horizontal="center" vertical="center"/>
    </xf>
    <xf numFmtId="0" fontId="11" fillId="0" borderId="2" xfId="0" applyFont="1" applyFill="1" applyBorder="1" applyAlignment="1">
      <alignment vertical="center" wrapText="1"/>
    </xf>
    <xf numFmtId="6" fontId="6" fillId="0" borderId="0" xfId="0" applyNumberFormat="1" applyFont="1" applyFill="1" applyAlignment="1">
      <alignment horizontal="right" vertical="center" wrapText="1"/>
    </xf>
    <xf numFmtId="6" fontId="3" fillId="0" borderId="0" xfId="0" applyNumberFormat="1" applyFont="1" applyFill="1" applyAlignment="1">
      <alignment horizontal="right" vertical="center" wrapText="1"/>
    </xf>
    <xf numFmtId="0" fontId="0" fillId="0" borderId="1" xfId="0" applyFill="1" applyBorder="1"/>
    <xf numFmtId="0" fontId="3" fillId="0" borderId="3" xfId="0" applyFont="1" applyFill="1" applyBorder="1" applyAlignment="1">
      <alignment vertical="center" wrapText="1"/>
    </xf>
    <xf numFmtId="6" fontId="3" fillId="0" borderId="0" xfId="0" applyNumberFormat="1" applyFont="1" applyFill="1" applyAlignment="1">
      <alignment vertical="center"/>
    </xf>
    <xf numFmtId="1" fontId="3" fillId="0" borderId="0" xfId="0" applyNumberFormat="1" applyFont="1" applyFill="1" applyAlignment="1">
      <alignment horizontal="right" vertical="center"/>
    </xf>
    <xf numFmtId="9" fontId="16" fillId="0" borderId="0" xfId="3" applyFont="1" applyFill="1"/>
    <xf numFmtId="2" fontId="0" fillId="0" borderId="0" xfId="0" applyNumberFormat="1" applyFill="1"/>
    <xf numFmtId="9" fontId="16" fillId="0" borderId="0" xfId="3" applyFont="1" applyFill="1" applyAlignment="1">
      <alignment horizontal="right"/>
    </xf>
    <xf numFmtId="9" fontId="16" fillId="0" borderId="3" xfId="3" applyFont="1" applyFill="1" applyBorder="1"/>
    <xf numFmtId="0" fontId="30" fillId="10" borderId="0" xfId="0" applyFont="1" applyFill="1" applyAlignment="1"/>
    <xf numFmtId="0" fontId="12" fillId="0" borderId="0" xfId="0" applyFont="1" applyFill="1" applyAlignment="1">
      <alignment vertical="center" wrapText="1"/>
    </xf>
    <xf numFmtId="0" fontId="12" fillId="0" borderId="3" xfId="0" applyFont="1" applyFill="1" applyBorder="1" applyAlignment="1">
      <alignment horizontal="center" vertical="center"/>
    </xf>
    <xf numFmtId="0" fontId="21" fillId="0" borderId="3" xfId="0" applyFont="1" applyFill="1" applyBorder="1" applyAlignment="1">
      <alignment horizontal="center" vertical="center"/>
    </xf>
    <xf numFmtId="0" fontId="5" fillId="0" borderId="0" xfId="0" applyFont="1" applyFill="1" applyBorder="1" applyAlignment="1">
      <alignment vertical="center"/>
    </xf>
    <xf numFmtId="0" fontId="9" fillId="0" borderId="0" xfId="0" applyFont="1" applyFill="1" applyBorder="1" applyAlignment="1">
      <alignment horizontal="center"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1" fontId="3" fillId="0" borderId="0" xfId="0" applyNumberFormat="1" applyFont="1" applyFill="1" applyBorder="1" applyAlignment="1">
      <alignment horizontal="center" vertical="center"/>
    </xf>
    <xf numFmtId="0" fontId="24" fillId="0" borderId="6" xfId="0" applyFont="1" applyFill="1" applyBorder="1" applyAlignment="1">
      <alignment vertical="center" wrapText="1"/>
    </xf>
    <xf numFmtId="0" fontId="2" fillId="0" borderId="11" xfId="0" applyFont="1" applyFill="1" applyBorder="1" applyAlignment="1">
      <alignment vertical="center" wrapText="1"/>
    </xf>
    <xf numFmtId="0" fontId="0" fillId="0" borderId="11" xfId="0" applyFill="1" applyBorder="1" applyAlignment="1">
      <alignment vertical="center" wrapText="1"/>
    </xf>
    <xf numFmtId="0" fontId="24" fillId="0" borderId="11" xfId="0" applyFont="1" applyFill="1" applyBorder="1" applyAlignment="1">
      <alignment vertical="center" wrapText="1"/>
    </xf>
    <xf numFmtId="0" fontId="26" fillId="0" borderId="11" xfId="0" applyFont="1" applyFill="1" applyBorder="1" applyAlignment="1">
      <alignment horizontal="left" vertical="center" wrapText="1"/>
    </xf>
    <xf numFmtId="0" fontId="5" fillId="0" borderId="11" xfId="0" applyFont="1" applyFill="1" applyBorder="1" applyAlignment="1">
      <alignment vertical="center" wrapText="1"/>
    </xf>
    <xf numFmtId="0" fontId="25" fillId="0" borderId="11" xfId="0" applyFont="1" applyFill="1" applyBorder="1" applyAlignment="1">
      <alignment vertical="center" wrapText="1"/>
    </xf>
    <xf numFmtId="0" fontId="2" fillId="0" borderId="10" xfId="0" applyFont="1" applyFill="1" applyBorder="1" applyAlignment="1">
      <alignment vertical="center" wrapText="1"/>
    </xf>
    <xf numFmtId="0" fontId="5" fillId="0" borderId="3" xfId="0" applyFont="1" applyFill="1" applyBorder="1" applyAlignment="1">
      <alignment horizontal="left" vertical="center"/>
    </xf>
    <xf numFmtId="0" fontId="0" fillId="0" borderId="3" xfId="0" applyFill="1" applyBorder="1" applyAlignment="1">
      <alignment horizontal="left"/>
    </xf>
    <xf numFmtId="9" fontId="0" fillId="0" borderId="0" xfId="3" applyFont="1" applyFill="1"/>
    <xf numFmtId="165" fontId="3" fillId="0" borderId="3" xfId="0" applyNumberFormat="1" applyFont="1" applyFill="1" applyBorder="1" applyAlignment="1">
      <alignment horizontal="right" vertical="center" wrapText="1"/>
    </xf>
    <xf numFmtId="0" fontId="3" fillId="0" borderId="0" xfId="0" applyFont="1" applyBorder="1" applyAlignment="1">
      <alignment vertical="center"/>
    </xf>
    <xf numFmtId="3" fontId="3" fillId="0" borderId="0" xfId="0" applyNumberFormat="1" applyFont="1" applyBorder="1" applyAlignment="1">
      <alignment horizontal="right" vertical="center"/>
    </xf>
    <xf numFmtId="0" fontId="3" fillId="4" borderId="0" xfId="0" applyFont="1" applyFill="1" applyBorder="1" applyAlignment="1">
      <alignment vertical="center" wrapText="1"/>
    </xf>
    <xf numFmtId="6" fontId="3" fillId="4" borderId="0" xfId="0" applyNumberFormat="1" applyFont="1" applyFill="1" applyBorder="1" applyAlignment="1">
      <alignment horizontal="center" vertical="center" wrapText="1"/>
    </xf>
    <xf numFmtId="9" fontId="3" fillId="0" borderId="2" xfId="0" applyNumberFormat="1" applyFont="1" applyFill="1" applyBorder="1" applyAlignment="1">
      <alignment horizontal="center" vertical="center" wrapText="1"/>
    </xf>
    <xf numFmtId="164" fontId="16" fillId="0" borderId="0" xfId="1" applyNumberFormat="1" applyFont="1"/>
    <xf numFmtId="164" fontId="0" fillId="0" borderId="0" xfId="1" applyNumberFormat="1" applyFont="1"/>
    <xf numFmtId="166" fontId="9" fillId="0" borderId="0" xfId="3" applyNumberFormat="1" applyFont="1" applyFill="1" applyBorder="1" applyAlignment="1">
      <alignment horizontal="right" vertical="center"/>
    </xf>
    <xf numFmtId="0" fontId="2" fillId="0" borderId="0" xfId="0" applyFont="1" applyAlignment="1">
      <alignment vertical="center"/>
    </xf>
    <xf numFmtId="1" fontId="9" fillId="0" borderId="0" xfId="0" applyNumberFormat="1" applyFont="1" applyFill="1" applyBorder="1" applyAlignment="1">
      <alignment horizontal="right" vertical="center"/>
    </xf>
    <xf numFmtId="0" fontId="3" fillId="0" borderId="0" xfId="0" applyFont="1" applyFill="1" applyAlignment="1">
      <alignment horizontal="right" vertical="center"/>
    </xf>
    <xf numFmtId="0" fontId="3" fillId="0" borderId="3" xfId="0" applyFont="1" applyFill="1" applyBorder="1" applyAlignment="1">
      <alignment horizontal="right" vertical="center"/>
    </xf>
    <xf numFmtId="1" fontId="3" fillId="0" borderId="2" xfId="0" applyNumberFormat="1" applyFont="1" applyFill="1" applyBorder="1" applyAlignment="1">
      <alignment horizontal="right" vertical="center"/>
    </xf>
    <xf numFmtId="8" fontId="0" fillId="0" borderId="0" xfId="0" applyNumberFormat="1" applyFill="1"/>
    <xf numFmtId="0" fontId="3" fillId="0" borderId="3" xfId="0" applyFont="1" applyFill="1" applyBorder="1" applyAlignment="1">
      <alignment vertical="center" wrapText="1"/>
    </xf>
    <xf numFmtId="9" fontId="6" fillId="0" borderId="0" xfId="3" applyFont="1" applyFill="1" applyBorder="1" applyAlignment="1">
      <alignment horizontal="center" vertical="center"/>
    </xf>
    <xf numFmtId="0" fontId="3" fillId="0" borderId="0" xfId="0" applyFont="1" applyFill="1" applyBorder="1" applyAlignment="1">
      <alignment horizontal="left" vertical="center"/>
    </xf>
    <xf numFmtId="164" fontId="0" fillId="0" borderId="0" xfId="1" applyNumberFormat="1" applyFont="1" applyFill="1"/>
    <xf numFmtId="0" fontId="3" fillId="0" borderId="3" xfId="0" applyFont="1" applyFill="1" applyBorder="1" applyAlignment="1">
      <alignment horizontal="center" vertical="center"/>
    </xf>
    <xf numFmtId="0" fontId="3" fillId="0" borderId="3" xfId="0" applyFont="1" applyFill="1" applyBorder="1" applyAlignment="1">
      <alignment vertical="center"/>
    </xf>
    <xf numFmtId="0" fontId="9" fillId="0" borderId="2" xfId="0" applyFont="1" applyFill="1" applyBorder="1" applyAlignment="1">
      <alignment horizontal="center" vertical="center"/>
    </xf>
    <xf numFmtId="0" fontId="3" fillId="0" borderId="3" xfId="0" applyFont="1" applyFill="1" applyBorder="1" applyAlignment="1">
      <alignment horizontal="center" vertical="center"/>
    </xf>
    <xf numFmtId="164" fontId="0" fillId="0" borderId="0" xfId="0" applyNumberFormat="1" applyFill="1"/>
    <xf numFmtId="9" fontId="3" fillId="0" borderId="0" xfId="3" applyFont="1" applyFill="1" applyAlignment="1">
      <alignment horizontal="right" vertical="center"/>
    </xf>
    <xf numFmtId="9" fontId="3" fillId="0" borderId="3" xfId="3" applyFont="1" applyFill="1" applyBorder="1" applyAlignment="1">
      <alignment horizontal="right" vertical="center"/>
    </xf>
    <xf numFmtId="6" fontId="0" fillId="0" borderId="0" xfId="0" applyNumberFormat="1" applyFill="1"/>
    <xf numFmtId="9" fontId="3" fillId="0" borderId="0" xfId="3" applyNumberFormat="1" applyFont="1" applyFill="1" applyAlignment="1">
      <alignment horizontal="right" vertical="center"/>
    </xf>
    <xf numFmtId="9" fontId="3" fillId="0" borderId="3" xfId="3" applyNumberFormat="1" applyFont="1" applyFill="1" applyBorder="1" applyAlignment="1">
      <alignment horizontal="right" vertical="center"/>
    </xf>
    <xf numFmtId="43" fontId="3" fillId="0" borderId="0" xfId="1" applyFont="1" applyFill="1" applyAlignment="1">
      <alignment horizontal="right" vertical="center"/>
    </xf>
    <xf numFmtId="3" fontId="6" fillId="0" borderId="0" xfId="0" applyNumberFormat="1" applyFont="1" applyFill="1" applyAlignment="1">
      <alignment horizontal="left" vertical="center"/>
    </xf>
    <xf numFmtId="1" fontId="3" fillId="0" borderId="0" xfId="0" applyNumberFormat="1" applyFont="1" applyAlignment="1">
      <alignment horizontal="center" vertical="center"/>
    </xf>
    <xf numFmtId="0" fontId="3" fillId="0" borderId="0" xfId="0" applyFont="1" applyFill="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0" fillId="0" borderId="0" xfId="0" applyNumberFormat="1"/>
    <xf numFmtId="0" fontId="3" fillId="0" borderId="0" xfId="0" applyFont="1" applyFill="1" applyAlignment="1">
      <alignment horizontal="right" vertical="center"/>
    </xf>
    <xf numFmtId="0" fontId="3" fillId="0" borderId="0" xfId="0" applyFont="1" applyFill="1" applyAlignment="1">
      <alignment horizontal="right" vertical="center"/>
    </xf>
    <xf numFmtId="0" fontId="3" fillId="0" borderId="3" xfId="0" applyFont="1" applyFill="1" applyBorder="1" applyAlignment="1">
      <alignment horizontal="right" vertical="center"/>
    </xf>
    <xf numFmtId="0" fontId="3" fillId="0" borderId="0" xfId="0" applyFont="1" applyFill="1" applyBorder="1" applyAlignment="1">
      <alignment horizontal="left" vertical="center"/>
    </xf>
    <xf numFmtId="43" fontId="0" fillId="0" borderId="0" xfId="1" applyNumberFormat="1" applyFont="1" applyFill="1"/>
    <xf numFmtId="0" fontId="15" fillId="0" borderId="0" xfId="0" applyFont="1" applyFill="1"/>
    <xf numFmtId="0" fontId="3" fillId="0" borderId="0" xfId="0" applyFont="1" applyFill="1" applyAlignment="1">
      <alignment horizontal="right" vertical="center"/>
    </xf>
    <xf numFmtId="0" fontId="3" fillId="0" borderId="3" xfId="0" applyFont="1" applyFill="1" applyBorder="1" applyAlignment="1">
      <alignment horizontal="right" vertical="center"/>
    </xf>
    <xf numFmtId="0" fontId="6" fillId="0" borderId="0" xfId="0" applyFont="1" applyFill="1" applyAlignment="1">
      <alignment horizontal="right" vertical="center"/>
    </xf>
    <xf numFmtId="0" fontId="6" fillId="0" borderId="3" xfId="0" applyFont="1" applyFill="1" applyBorder="1" applyAlignment="1">
      <alignment horizontal="right" vertical="center"/>
    </xf>
    <xf numFmtId="167" fontId="0" fillId="0" borderId="0" xfId="1" applyNumberFormat="1" applyFont="1" applyFill="1"/>
    <xf numFmtId="168" fontId="3" fillId="0" borderId="0" xfId="0" applyNumberFormat="1" applyFont="1" applyFill="1" applyAlignment="1">
      <alignment horizontal="right" vertical="center"/>
    </xf>
    <xf numFmtId="168" fontId="3" fillId="0" borderId="3" xfId="0" applyNumberFormat="1" applyFont="1" applyFill="1" applyBorder="1" applyAlignment="1">
      <alignment horizontal="right" vertical="center"/>
    </xf>
    <xf numFmtId="0" fontId="3" fillId="0" borderId="0" xfId="0" applyFont="1" applyBorder="1" applyAlignment="1">
      <alignment horizontal="center" vertical="center"/>
    </xf>
    <xf numFmtId="164" fontId="9" fillId="0" borderId="1" xfId="1" applyNumberFormat="1" applyFont="1" applyFill="1" applyBorder="1" applyAlignment="1">
      <alignment horizontal="right" vertical="center"/>
    </xf>
    <xf numFmtId="43" fontId="9" fillId="0" borderId="1" xfId="1" applyFont="1" applyFill="1" applyBorder="1" applyAlignment="1">
      <alignment horizontal="righ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xf>
    <xf numFmtId="166" fontId="16" fillId="0" borderId="0" xfId="3" applyNumberFormat="1" applyFont="1"/>
    <xf numFmtId="166" fontId="16" fillId="0" borderId="3" xfId="3" applyNumberFormat="1" applyFont="1" applyBorder="1"/>
    <xf numFmtId="43" fontId="3" fillId="0" borderId="0" xfId="1" applyFont="1" applyFill="1" applyAlignment="1">
      <alignment horizontal="left" vertical="center"/>
    </xf>
    <xf numFmtId="0" fontId="3" fillId="0" borderId="3" xfId="0" applyFont="1" applyFill="1" applyBorder="1" applyAlignment="1">
      <alignment vertical="center"/>
    </xf>
    <xf numFmtId="0" fontId="9" fillId="12" borderId="2" xfId="0" applyFont="1" applyFill="1" applyBorder="1" applyAlignment="1">
      <alignment vertical="center" wrapText="1"/>
    </xf>
    <xf numFmtId="0" fontId="9" fillId="12" borderId="2" xfId="0" applyFont="1" applyFill="1" applyBorder="1" applyAlignment="1">
      <alignment horizontal="center" vertical="center"/>
    </xf>
    <xf numFmtId="0" fontId="11" fillId="12" borderId="0" xfId="0" applyFont="1" applyFill="1" applyBorder="1" applyAlignment="1">
      <alignment vertical="center"/>
    </xf>
    <xf numFmtId="0" fontId="11" fillId="12" borderId="0" xfId="0" applyFont="1" applyFill="1" applyBorder="1" applyAlignment="1">
      <alignment vertical="center" wrapText="1"/>
    </xf>
    <xf numFmtId="0" fontId="11" fillId="12" borderId="0" xfId="0" applyFont="1" applyFill="1" applyBorder="1" applyAlignment="1">
      <alignment horizontal="center" vertical="center" wrapText="1"/>
    </xf>
    <xf numFmtId="0" fontId="6" fillId="0" borderId="15" xfId="0" applyFont="1" applyFill="1" applyBorder="1" applyAlignment="1">
      <alignment vertical="center"/>
    </xf>
    <xf numFmtId="0" fontId="9" fillId="0" borderId="15" xfId="0" applyFont="1" applyFill="1" applyBorder="1" applyAlignment="1">
      <alignment vertical="center" wrapText="1"/>
    </xf>
    <xf numFmtId="9" fontId="9" fillId="0" borderId="15" xfId="0" applyNumberFormat="1" applyFont="1" applyFill="1" applyBorder="1" applyAlignment="1">
      <alignment horizontal="center" vertical="center" wrapText="1"/>
    </xf>
    <xf numFmtId="9" fontId="9" fillId="0" borderId="15" xfId="0" applyNumberFormat="1" applyFont="1" applyFill="1" applyBorder="1" applyAlignment="1">
      <alignment horizontal="center" vertical="center"/>
    </xf>
    <xf numFmtId="0" fontId="16" fillId="0" borderId="0" xfId="0" applyFont="1"/>
    <xf numFmtId="164" fontId="16" fillId="0" borderId="0" xfId="0" applyNumberFormat="1" applyFont="1"/>
    <xf numFmtId="164" fontId="16" fillId="0" borderId="3" xfId="0" applyNumberFormat="1" applyFont="1" applyBorder="1"/>
    <xf numFmtId="0" fontId="3" fillId="0" borderId="0" xfId="0" applyFont="1" applyFill="1" applyBorder="1" applyAlignment="1">
      <alignment horizontal="left" vertical="center"/>
    </xf>
    <xf numFmtId="0" fontId="6" fillId="13" borderId="0" xfId="0" applyFont="1" applyFill="1" applyAlignment="1">
      <alignment horizontal="left" vertical="center"/>
    </xf>
    <xf numFmtId="0" fontId="3" fillId="13" borderId="0" xfId="0" applyFont="1" applyFill="1" applyAlignment="1">
      <alignment horizontal="center" vertical="center"/>
    </xf>
    <xf numFmtId="0" fontId="3" fillId="13" borderId="0" xfId="0" applyFont="1" applyFill="1" applyAlignment="1">
      <alignment horizontal="right" vertical="center"/>
    </xf>
    <xf numFmtId="0" fontId="6" fillId="13" borderId="3" xfId="0" applyFont="1" applyFill="1" applyBorder="1" applyAlignment="1">
      <alignment horizontal="left" vertical="center"/>
    </xf>
    <xf numFmtId="0" fontId="3" fillId="13" borderId="3" xfId="0" applyFont="1" applyFill="1" applyBorder="1" applyAlignment="1">
      <alignment horizontal="center" vertical="center"/>
    </xf>
    <xf numFmtId="0" fontId="3" fillId="13" borderId="3" xfId="0" applyFont="1" applyFill="1" applyBorder="1" applyAlignment="1">
      <alignment horizontal="right" vertical="center"/>
    </xf>
    <xf numFmtId="0" fontId="3" fillId="13" borderId="0" xfId="0" applyFont="1" applyFill="1" applyAlignment="1">
      <alignment horizontal="left" vertical="center"/>
    </xf>
    <xf numFmtId="0" fontId="6" fillId="13" borderId="0" xfId="0" applyFont="1" applyFill="1" applyAlignment="1">
      <alignment horizontal="center" vertical="center"/>
    </xf>
    <xf numFmtId="9" fontId="3" fillId="13" borderId="0" xfId="3" applyFont="1" applyFill="1" applyAlignment="1">
      <alignment horizontal="center" vertical="center"/>
    </xf>
    <xf numFmtId="0" fontId="3" fillId="13" borderId="3" xfId="0" applyFont="1" applyFill="1" applyBorder="1" applyAlignment="1">
      <alignment horizontal="left" vertical="center"/>
    </xf>
    <xf numFmtId="0" fontId="6" fillId="13" borderId="3" xfId="0" applyFont="1" applyFill="1" applyBorder="1" applyAlignment="1">
      <alignment horizontal="center" vertical="center"/>
    </xf>
    <xf numFmtId="9" fontId="3" fillId="13" borderId="3" xfId="3" applyFont="1" applyFill="1" applyBorder="1" applyAlignment="1">
      <alignment horizontal="center" vertical="center"/>
    </xf>
    <xf numFmtId="165" fontId="3" fillId="0" borderId="0" xfId="0" applyNumberFormat="1" applyFont="1" applyFill="1" applyAlignment="1">
      <alignment horizontal="right" vertical="center"/>
    </xf>
    <xf numFmtId="165" fontId="9" fillId="0" borderId="1" xfId="0" applyNumberFormat="1" applyFont="1" applyFill="1" applyBorder="1" applyAlignment="1">
      <alignment horizontal="right" vertical="center"/>
    </xf>
    <xf numFmtId="165" fontId="9" fillId="0" borderId="0" xfId="0" applyNumberFormat="1" applyFont="1" applyFill="1" applyAlignment="1">
      <alignment horizontal="righ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right" vertical="center"/>
    </xf>
    <xf numFmtId="0" fontId="3" fillId="0" borderId="17" xfId="0" applyFont="1" applyFill="1" applyBorder="1" applyAlignment="1">
      <alignment horizontal="left" vertical="center"/>
    </xf>
    <xf numFmtId="165" fontId="3" fillId="0" borderId="17" xfId="0" applyNumberFormat="1" applyFont="1" applyFill="1" applyBorder="1" applyAlignment="1">
      <alignment horizontal="right" vertical="center"/>
    </xf>
    <xf numFmtId="165" fontId="9" fillId="0" borderId="17" xfId="0" applyNumberFormat="1" applyFont="1" applyFill="1" applyBorder="1" applyAlignment="1">
      <alignment horizontal="right" vertical="center"/>
    </xf>
    <xf numFmtId="0" fontId="5" fillId="13" borderId="0" xfId="0" applyFont="1" applyFill="1" applyAlignment="1">
      <alignment vertical="center"/>
    </xf>
    <xf numFmtId="0" fontId="0" fillId="13" borderId="0" xfId="0" applyFill="1"/>
    <xf numFmtId="0" fontId="3" fillId="13" borderId="2" xfId="0" applyFont="1" applyFill="1" applyBorder="1" applyAlignment="1">
      <alignment vertical="center"/>
    </xf>
    <xf numFmtId="0" fontId="3" fillId="13" borderId="2" xfId="0" applyFont="1" applyFill="1" applyBorder="1" applyAlignment="1">
      <alignment horizontal="right" vertical="center" wrapText="1"/>
    </xf>
    <xf numFmtId="8" fontId="3" fillId="13" borderId="0" xfId="0" applyNumberFormat="1" applyFont="1" applyFill="1" applyAlignment="1">
      <alignment horizontal="right" vertical="center"/>
    </xf>
    <xf numFmtId="1" fontId="3" fillId="13" borderId="0" xfId="0" applyNumberFormat="1" applyFont="1" applyFill="1" applyAlignment="1">
      <alignment horizontal="right" vertical="center"/>
    </xf>
    <xf numFmtId="166" fontId="3" fillId="13" borderId="0" xfId="3" applyNumberFormat="1" applyFont="1" applyFill="1" applyAlignment="1">
      <alignment horizontal="right" vertical="center"/>
    </xf>
    <xf numFmtId="9" fontId="0" fillId="13" borderId="0" xfId="3" applyFont="1" applyFill="1"/>
    <xf numFmtId="8" fontId="3" fillId="13" borderId="3" xfId="0" applyNumberFormat="1" applyFont="1" applyFill="1" applyBorder="1" applyAlignment="1">
      <alignment horizontal="right" vertical="center"/>
    </xf>
    <xf numFmtId="1" fontId="3" fillId="13" borderId="3" xfId="0" applyNumberFormat="1" applyFont="1" applyFill="1" applyBorder="1" applyAlignment="1">
      <alignment horizontal="right" vertical="center"/>
    </xf>
    <xf numFmtId="166" fontId="3" fillId="13" borderId="3" xfId="3" applyNumberFormat="1" applyFont="1" applyFill="1" applyBorder="1" applyAlignment="1">
      <alignment horizontal="right" vertical="center"/>
    </xf>
    <xf numFmtId="0" fontId="3" fillId="13" borderId="3" xfId="0" applyFont="1" applyFill="1" applyBorder="1" applyAlignment="1">
      <alignment vertical="center"/>
    </xf>
    <xf numFmtId="169" fontId="16" fillId="0" borderId="0" xfId="0" applyNumberFormat="1" applyFont="1" applyBorder="1"/>
    <xf numFmtId="0" fontId="3" fillId="0" borderId="0" xfId="0" applyFont="1" applyFill="1" applyBorder="1" applyAlignment="1">
      <alignment horizontal="left" vertical="center"/>
    </xf>
    <xf numFmtId="1" fontId="6" fillId="13" borderId="0" xfId="0" applyNumberFormat="1" applyFont="1" applyFill="1" applyAlignment="1">
      <alignment horizontal="right" vertical="center"/>
    </xf>
    <xf numFmtId="0" fontId="3" fillId="13" borderId="17" xfId="0" applyFont="1" applyFill="1" applyBorder="1" applyAlignment="1">
      <alignment horizontal="left" vertical="center"/>
    </xf>
    <xf numFmtId="0" fontId="3" fillId="13" borderId="17" xfId="0" applyFont="1" applyFill="1" applyBorder="1" applyAlignment="1">
      <alignment horizontal="center" vertical="center"/>
    </xf>
    <xf numFmtId="8" fontId="3" fillId="13" borderId="17" xfId="0" applyNumberFormat="1" applyFont="1" applyFill="1" applyBorder="1" applyAlignment="1">
      <alignment horizontal="right" vertical="center"/>
    </xf>
    <xf numFmtId="1" fontId="6" fillId="13" borderId="17" xfId="0" applyNumberFormat="1" applyFont="1" applyFill="1" applyBorder="1" applyAlignment="1">
      <alignment horizontal="right" vertical="center"/>
    </xf>
    <xf numFmtId="3" fontId="3" fillId="0" borderId="17" xfId="0" applyNumberFormat="1" applyFont="1" applyFill="1" applyBorder="1" applyAlignment="1">
      <alignment horizontal="right" vertical="center"/>
    </xf>
    <xf numFmtId="164" fontId="16" fillId="0" borderId="17" xfId="1" applyNumberFormat="1" applyFont="1" applyBorder="1"/>
    <xf numFmtId="0" fontId="3" fillId="13" borderId="2" xfId="0" applyFont="1" applyFill="1" applyBorder="1" applyAlignment="1">
      <alignment vertical="center" wrapText="1"/>
    </xf>
    <xf numFmtId="0" fontId="3" fillId="13" borderId="2" xfId="0" applyFont="1" applyFill="1" applyBorder="1" applyAlignment="1">
      <alignment horizontal="center" vertical="center" wrapText="1"/>
    </xf>
    <xf numFmtId="8" fontId="3" fillId="13" borderId="0" xfId="0" applyNumberFormat="1" applyFont="1" applyFill="1" applyAlignment="1">
      <alignment horizontal="center" vertical="center"/>
    </xf>
    <xf numFmtId="1" fontId="3" fillId="13" borderId="0" xfId="0" applyNumberFormat="1" applyFont="1" applyFill="1" applyAlignment="1">
      <alignment horizontal="center" vertical="center"/>
    </xf>
    <xf numFmtId="8" fontId="3" fillId="13" borderId="3" xfId="0" applyNumberFormat="1" applyFont="1" applyFill="1" applyBorder="1" applyAlignment="1">
      <alignment horizontal="center" vertical="center"/>
    </xf>
    <xf numFmtId="1" fontId="3" fillId="13" borderId="3" xfId="0" applyNumberFormat="1" applyFont="1" applyFill="1" applyBorder="1" applyAlignment="1">
      <alignment horizontal="center" vertical="center"/>
    </xf>
    <xf numFmtId="0" fontId="3" fillId="13" borderId="1" xfId="0" applyFont="1" applyFill="1" applyBorder="1" applyAlignment="1">
      <alignment horizontal="center" vertical="center"/>
    </xf>
    <xf numFmtId="0" fontId="3" fillId="13" borderId="2" xfId="0" applyFont="1" applyFill="1" applyBorder="1" applyAlignment="1">
      <alignment horizontal="right" vertical="center"/>
    </xf>
    <xf numFmtId="0" fontId="3" fillId="0" borderId="17" xfId="0" applyFont="1" applyFill="1" applyBorder="1" applyAlignment="1">
      <alignment vertical="center"/>
    </xf>
    <xf numFmtId="0" fontId="11" fillId="11" borderId="15" xfId="0" applyFont="1" applyFill="1" applyBorder="1" applyAlignment="1">
      <alignment vertical="center"/>
    </xf>
    <xf numFmtId="0" fontId="11" fillId="11" borderId="15" xfId="0" applyFont="1" applyFill="1" applyBorder="1" applyAlignment="1">
      <alignment horizontal="center" vertical="center" wrapText="1"/>
    </xf>
    <xf numFmtId="0" fontId="9" fillId="11" borderId="15" xfId="0" applyFont="1" applyFill="1" applyBorder="1" applyAlignment="1">
      <alignment horizontal="center" vertical="center"/>
    </xf>
    <xf numFmtId="0" fontId="11" fillId="14" borderId="15" xfId="0" applyFont="1" applyFill="1" applyBorder="1" applyAlignment="1">
      <alignment vertical="center"/>
    </xf>
    <xf numFmtId="0" fontId="11" fillId="14" borderId="15" xfId="0" applyFont="1" applyFill="1" applyBorder="1" applyAlignment="1">
      <alignment horizontal="center" vertical="center" wrapText="1"/>
    </xf>
    <xf numFmtId="0" fontId="9" fillId="14" borderId="15" xfId="0" applyFont="1" applyFill="1" applyBorder="1" applyAlignment="1">
      <alignment horizontal="center" vertical="center"/>
    </xf>
    <xf numFmtId="0" fontId="9" fillId="11" borderId="15" xfId="0" applyFont="1" applyFill="1" applyBorder="1" applyAlignment="1">
      <alignment vertical="center" wrapText="1"/>
    </xf>
    <xf numFmtId="1" fontId="9" fillId="11" borderId="15" xfId="0" applyNumberFormat="1" applyFont="1" applyFill="1" applyBorder="1" applyAlignment="1">
      <alignment horizontal="center" vertical="center"/>
    </xf>
    <xf numFmtId="0" fontId="6" fillId="11" borderId="15" xfId="0" applyFont="1" applyFill="1" applyBorder="1" applyAlignment="1">
      <alignment vertical="center"/>
    </xf>
    <xf numFmtId="9" fontId="9" fillId="11" borderId="15" xfId="0" applyNumberFormat="1" applyFont="1" applyFill="1" applyBorder="1" applyAlignment="1">
      <alignment horizontal="center" vertical="center" wrapText="1"/>
    </xf>
    <xf numFmtId="9" fontId="9" fillId="11" borderId="15" xfId="0" applyNumberFormat="1" applyFont="1" applyFill="1" applyBorder="1" applyAlignment="1">
      <alignment horizontal="center" vertical="center"/>
    </xf>
    <xf numFmtId="0" fontId="11" fillId="14" borderId="15" xfId="0" applyFont="1" applyFill="1" applyBorder="1" applyAlignment="1">
      <alignment vertical="center" wrapText="1"/>
    </xf>
    <xf numFmtId="0" fontId="9" fillId="14" borderId="15" xfId="0" applyFont="1" applyFill="1" applyBorder="1" applyAlignment="1">
      <alignment vertical="center" wrapText="1"/>
    </xf>
    <xf numFmtId="0" fontId="11" fillId="14" borderId="15" xfId="0" applyFont="1" applyFill="1" applyBorder="1" applyAlignment="1">
      <alignment horizontal="center" vertical="center"/>
    </xf>
    <xf numFmtId="0" fontId="3" fillId="0" borderId="17" xfId="0" applyFont="1" applyBorder="1" applyAlignment="1">
      <alignment vertical="center"/>
    </xf>
    <xf numFmtId="3" fontId="3" fillId="0" borderId="17" xfId="0" applyNumberFormat="1" applyFont="1" applyBorder="1" applyAlignment="1">
      <alignment horizontal="right" vertical="center"/>
    </xf>
    <xf numFmtId="164" fontId="16" fillId="0" borderId="17" xfId="0" applyNumberFormat="1" applyFont="1" applyBorder="1"/>
    <xf numFmtId="6" fontId="3" fillId="4" borderId="17" xfId="0" applyNumberFormat="1" applyFont="1" applyFill="1" applyBorder="1" applyAlignment="1">
      <alignment horizontal="center" vertical="center" wrapText="1"/>
    </xf>
    <xf numFmtId="164" fontId="16" fillId="0" borderId="0" xfId="1" applyNumberFormat="1" applyFont="1" applyBorder="1" applyAlignment="1">
      <alignment horizontal="center"/>
    </xf>
    <xf numFmtId="166" fontId="16" fillId="13" borderId="0" xfId="3" applyNumberFormat="1" applyFont="1" applyFill="1" applyBorder="1" applyAlignment="1">
      <alignment horizontal="center"/>
    </xf>
    <xf numFmtId="169" fontId="16" fillId="0" borderId="3" xfId="0" applyNumberFormat="1" applyFont="1" applyBorder="1"/>
    <xf numFmtId="164" fontId="16" fillId="0" borderId="3" xfId="1" applyNumberFormat="1" applyFont="1" applyBorder="1" applyAlignment="1">
      <alignment horizontal="center"/>
    </xf>
    <xf numFmtId="166" fontId="16" fillId="13" borderId="3" xfId="3" applyNumberFormat="1" applyFont="1" applyFill="1" applyBorder="1" applyAlignment="1">
      <alignment horizontal="center"/>
    </xf>
    <xf numFmtId="0" fontId="3" fillId="5" borderId="16" xfId="0" applyFont="1" applyFill="1" applyBorder="1" applyAlignment="1">
      <alignment vertical="center" wrapText="1"/>
    </xf>
    <xf numFmtId="0" fontId="3" fillId="5" borderId="16" xfId="0" applyFont="1" applyFill="1" applyBorder="1" applyAlignment="1">
      <alignment horizontal="right" vertical="center" wrapText="1"/>
    </xf>
    <xf numFmtId="1" fontId="3" fillId="0" borderId="0" xfId="0" applyNumberFormat="1" applyFont="1" applyFill="1" applyBorder="1" applyAlignment="1">
      <alignment horizontal="right" vertical="center"/>
    </xf>
    <xf numFmtId="0" fontId="9" fillId="11" borderId="15" xfId="0" applyFont="1" applyFill="1" applyBorder="1" applyAlignment="1">
      <alignment vertical="center"/>
    </xf>
    <xf numFmtId="0" fontId="0" fillId="0" borderId="0" xfId="0" applyAlignment="1">
      <alignment horizontal="left" wrapText="1"/>
    </xf>
    <xf numFmtId="0" fontId="0" fillId="0" borderId="0" xfId="0" applyAlignment="1"/>
    <xf numFmtId="0" fontId="30" fillId="10" borderId="0" xfId="0" applyFont="1" applyFill="1" applyAlignment="1"/>
    <xf numFmtId="0" fontId="0" fillId="10" borderId="0" xfId="0" applyFill="1" applyAlignment="1"/>
    <xf numFmtId="0" fontId="9"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3" fillId="0" borderId="1" xfId="0" applyFont="1" applyFill="1" applyBorder="1" applyAlignment="1">
      <alignment horizontal="right" vertical="center" wrapText="1"/>
    </xf>
    <xf numFmtId="0" fontId="3" fillId="0" borderId="3" xfId="0" applyFont="1" applyFill="1" applyBorder="1" applyAlignment="1">
      <alignment horizontal="right" vertical="center" wrapText="1"/>
    </xf>
    <xf numFmtId="0" fontId="9" fillId="0" borderId="2"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vertical="center" wrapText="1"/>
    </xf>
    <xf numFmtId="0" fontId="0" fillId="0" borderId="3" xfId="0" applyFill="1" applyBorder="1" applyAlignment="1">
      <alignment vertical="center" wrapText="1"/>
    </xf>
    <xf numFmtId="0" fontId="16" fillId="0" borderId="0" xfId="0" applyFont="1" applyFill="1" applyAlignment="1">
      <alignment horizontal="left" vertical="center" wrapText="1"/>
    </xf>
    <xf numFmtId="0" fontId="0" fillId="0" borderId="0" xfId="0" applyFill="1" applyAlignment="1"/>
    <xf numFmtId="0" fontId="25" fillId="10" borderId="0" xfId="0" applyFont="1" applyFill="1" applyAlignment="1"/>
    <xf numFmtId="0" fontId="25" fillId="0" borderId="0" xfId="0" applyFont="1" applyFill="1" applyAlignment="1">
      <alignment wrapText="1"/>
    </xf>
    <xf numFmtId="0" fontId="0" fillId="0" borderId="0" xfId="0" applyFill="1" applyAlignment="1">
      <alignment wrapText="1"/>
    </xf>
    <xf numFmtId="0" fontId="34" fillId="7" borderId="18" xfId="2" applyFont="1" applyFill="1" applyBorder="1" applyAlignment="1">
      <alignment horizontal="center" vertical="center" wrapText="1"/>
    </xf>
    <xf numFmtId="0" fontId="34" fillId="7" borderId="19" xfId="2" applyFont="1" applyFill="1" applyBorder="1" applyAlignment="1">
      <alignment wrapText="1"/>
    </xf>
    <xf numFmtId="0" fontId="34" fillId="7" borderId="20" xfId="2" applyFont="1" applyFill="1" applyBorder="1" applyAlignment="1">
      <alignment wrapText="1"/>
    </xf>
    <xf numFmtId="0" fontId="11" fillId="0" borderId="16" xfId="0" applyFont="1" applyFill="1" applyBorder="1" applyAlignment="1">
      <alignment horizontal="left" vertical="center"/>
    </xf>
    <xf numFmtId="0" fontId="0" fillId="0" borderId="16" xfId="0" applyFill="1" applyBorder="1" applyAlignment="1">
      <alignment horizontal="left" vertical="center"/>
    </xf>
    <xf numFmtId="0" fontId="16" fillId="0" borderId="0" xfId="0" applyFont="1" applyFill="1" applyBorder="1" applyAlignment="1">
      <alignment horizontal="left" vertical="center" wrapText="1"/>
    </xf>
    <xf numFmtId="0" fontId="0" fillId="0" borderId="0" xfId="0" applyFill="1" applyBorder="1" applyAlignment="1">
      <alignment wrapText="1"/>
    </xf>
    <xf numFmtId="0" fontId="31" fillId="10" borderId="0" xfId="0" applyFont="1" applyFill="1" applyAlignment="1"/>
    <xf numFmtId="0" fontId="33" fillId="0" borderId="0" xfId="0" applyFont="1" applyFill="1" applyAlignment="1">
      <alignment horizontal="left" vertical="center" wrapText="1" indent="1"/>
    </xf>
    <xf numFmtId="0" fontId="32" fillId="0" borderId="3" xfId="0" applyFont="1" applyFill="1" applyBorder="1" applyAlignment="1">
      <alignment horizontal="left" vertical="center" wrapText="1" indent="1"/>
    </xf>
    <xf numFmtId="9" fontId="3" fillId="0" borderId="2" xfId="0" applyNumberFormat="1" applyFont="1" applyFill="1" applyBorder="1" applyAlignment="1">
      <alignment horizontal="center" vertical="center" wrapText="1"/>
    </xf>
    <xf numFmtId="0" fontId="0" fillId="0" borderId="2" xfId="0" applyBorder="1" applyAlignment="1">
      <alignment horizontal="center" vertical="center" wrapText="1"/>
    </xf>
    <xf numFmtId="9" fontId="3" fillId="0" borderId="0" xfId="0" applyNumberFormat="1" applyFont="1" applyFill="1" applyAlignment="1">
      <alignment horizontal="center" vertical="center"/>
    </xf>
    <xf numFmtId="9" fontId="3" fillId="0" borderId="3" xfId="0" applyNumberFormat="1" applyFont="1" applyFill="1" applyBorder="1" applyAlignment="1">
      <alignment horizontal="center" vertical="center"/>
    </xf>
    <xf numFmtId="0" fontId="15" fillId="0" borderId="2" xfId="0" applyFont="1" applyFill="1" applyBorder="1" applyAlignment="1">
      <alignment horizontal="center" vertical="center" wrapText="1"/>
    </xf>
    <xf numFmtId="9" fontId="3"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9" fillId="0" borderId="1" xfId="0" applyFont="1" applyFill="1" applyBorder="1" applyAlignment="1">
      <alignment horizontal="center" vertical="center"/>
    </xf>
    <xf numFmtId="0" fontId="0" fillId="0" borderId="1" xfId="0" applyBorder="1" applyAlignment="1"/>
    <xf numFmtId="0" fontId="0" fillId="0" borderId="3" xfId="0" applyBorder="1" applyAlignment="1"/>
    <xf numFmtId="0" fontId="9" fillId="0" borderId="1" xfId="0" applyFont="1" applyFill="1" applyBorder="1" applyAlignment="1">
      <alignment horizontal="left" vertical="center" wrapText="1"/>
    </xf>
    <xf numFmtId="0" fontId="0" fillId="0" borderId="3" xfId="0" applyBorder="1" applyAlignment="1">
      <alignment horizontal="left" vertical="center" wrapText="1"/>
    </xf>
    <xf numFmtId="0" fontId="0" fillId="0" borderId="1" xfId="0" applyBorder="1" applyAlignment="1">
      <alignment horizontal="center" vertical="center"/>
    </xf>
    <xf numFmtId="0" fontId="0" fillId="0" borderId="3" xfId="0" applyBorder="1" applyAlignment="1">
      <alignment horizontal="center" vertical="center"/>
    </xf>
    <xf numFmtId="0" fontId="6" fillId="0" borderId="2" xfId="0" applyFont="1" applyFill="1" applyBorder="1" applyAlignment="1">
      <alignment horizontal="center" vertical="center"/>
    </xf>
    <xf numFmtId="0" fontId="3" fillId="0" borderId="2" xfId="0" applyFont="1" applyFill="1" applyBorder="1" applyAlignment="1">
      <alignment horizontal="center" vertical="center"/>
    </xf>
    <xf numFmtId="0" fontId="6" fillId="0" borderId="16" xfId="0" applyFont="1" applyFill="1" applyBorder="1" applyAlignment="1">
      <alignment horizontal="center" vertical="center" wrapText="1"/>
    </xf>
    <xf numFmtId="0" fontId="0" fillId="0" borderId="16" xfId="0" applyFill="1" applyBorder="1" applyAlignment="1">
      <alignment horizontal="center" vertical="center" wrapText="1"/>
    </xf>
    <xf numFmtId="0" fontId="11" fillId="0" borderId="2" xfId="0" applyFont="1" applyFill="1" applyBorder="1" applyAlignment="1">
      <alignment horizontal="center" vertical="center"/>
    </xf>
    <xf numFmtId="0" fontId="3" fillId="0" borderId="1" xfId="0" applyFont="1" applyFill="1" applyBorder="1" applyAlignment="1">
      <alignment vertical="center"/>
    </xf>
    <xf numFmtId="0" fontId="0" fillId="0" borderId="3" xfId="0" applyFill="1" applyBorder="1" applyAlignment="1">
      <alignment vertical="center"/>
    </xf>
    <xf numFmtId="0" fontId="6" fillId="0" borderId="1" xfId="0" applyFont="1" applyFill="1" applyBorder="1" applyAlignment="1">
      <alignment horizontal="right" vertical="center" wrapText="1"/>
    </xf>
    <xf numFmtId="0" fontId="0" fillId="0" borderId="3" xfId="0" applyFill="1" applyBorder="1" applyAlignment="1">
      <alignment horizontal="right" vertical="center" wrapText="1"/>
    </xf>
    <xf numFmtId="0" fontId="8" fillId="0" borderId="1" xfId="0" applyFont="1" applyFill="1" applyBorder="1" applyAlignment="1">
      <alignment vertical="center" wrapText="1"/>
    </xf>
    <xf numFmtId="0" fontId="8" fillId="0" borderId="3" xfId="0" applyFont="1" applyFill="1" applyBorder="1" applyAlignment="1">
      <alignment vertical="center" wrapText="1"/>
    </xf>
    <xf numFmtId="0" fontId="6" fillId="0" borderId="3" xfId="0" applyFont="1" applyFill="1" applyBorder="1" applyAlignment="1">
      <alignment horizontal="right" vertical="center" wrapText="1"/>
    </xf>
    <xf numFmtId="0" fontId="3" fillId="0" borderId="0" xfId="0" applyFont="1" applyFill="1" applyAlignment="1">
      <alignment horizontal="right" vertical="center"/>
    </xf>
    <xf numFmtId="0" fontId="3" fillId="0" borderId="3" xfId="0" applyFont="1" applyFill="1" applyBorder="1" applyAlignment="1">
      <alignment horizontal="right" vertical="center"/>
    </xf>
    <xf numFmtId="0" fontId="3" fillId="0" borderId="0" xfId="0" applyFont="1" applyFill="1" applyBorder="1" applyAlignment="1">
      <alignment horizontal="left" vertical="center"/>
    </xf>
    <xf numFmtId="0" fontId="0" fillId="0" borderId="3" xfId="0" applyFill="1" applyBorder="1" applyAlignment="1">
      <alignment horizontal="left" vertical="center"/>
    </xf>
    <xf numFmtId="0" fontId="6" fillId="0" borderId="0" xfId="0" applyFont="1" applyFill="1" applyAlignment="1">
      <alignment horizontal="right" vertical="center"/>
    </xf>
    <xf numFmtId="0" fontId="6" fillId="0" borderId="3" xfId="0" applyFont="1" applyFill="1" applyBorder="1" applyAlignment="1">
      <alignment horizontal="right" vertical="center"/>
    </xf>
    <xf numFmtId="0" fontId="3" fillId="0" borderId="3" xfId="0" applyFont="1" applyFill="1" applyBorder="1" applyAlignment="1">
      <alignment vertical="center"/>
    </xf>
    <xf numFmtId="0" fontId="3" fillId="0" borderId="3" xfId="0" applyFont="1" applyFill="1" applyBorder="1" applyAlignment="1">
      <alignment vertical="center" wrapText="1"/>
    </xf>
    <xf numFmtId="0" fontId="0" fillId="0" borderId="3" xfId="0" applyBorder="1" applyAlignment="1">
      <alignment horizontal="center" vertical="center" wrapText="1"/>
    </xf>
    <xf numFmtId="0" fontId="0" fillId="0" borderId="3" xfId="0" applyFill="1" applyBorder="1" applyAlignment="1">
      <alignment horizontal="center" vertical="center" wrapText="1"/>
    </xf>
    <xf numFmtId="0" fontId="9" fillId="0" borderId="1" xfId="0" applyFont="1" applyFill="1" applyBorder="1" applyAlignment="1">
      <alignment vertical="center" wrapText="1"/>
    </xf>
    <xf numFmtId="0" fontId="9" fillId="0" borderId="3" xfId="0" applyFont="1" applyFill="1" applyBorder="1" applyAlignment="1">
      <alignment vertical="center" wrapText="1"/>
    </xf>
    <xf numFmtId="0" fontId="3" fillId="5" borderId="1" xfId="0" applyFont="1" applyFill="1" applyBorder="1" applyAlignment="1">
      <alignment horizontal="right" vertical="center" wrapText="1"/>
    </xf>
    <xf numFmtId="0" fontId="3" fillId="5" borderId="3" xfId="0" applyFont="1" applyFill="1" applyBorder="1" applyAlignment="1">
      <alignment horizontal="right" vertical="center" wrapText="1"/>
    </xf>
    <xf numFmtId="0" fontId="9" fillId="2" borderId="2" xfId="0" applyFont="1" applyFill="1" applyBorder="1" applyAlignment="1">
      <alignment horizontal="center" vertical="center"/>
    </xf>
    <xf numFmtId="0" fontId="3" fillId="5" borderId="1"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1" xfId="0" applyFont="1" applyFill="1" applyBorder="1" applyAlignment="1">
      <alignment vertical="center" wrapText="1"/>
    </xf>
    <xf numFmtId="0" fontId="0" fillId="0" borderId="3" xfId="0" applyBorder="1" applyAlignment="1">
      <alignment vertical="center" wrapText="1"/>
    </xf>
    <xf numFmtId="0" fontId="3" fillId="0" borderId="14"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15" fillId="0" borderId="0" xfId="0" applyFont="1" applyAlignment="1">
      <alignment wrapText="1"/>
    </xf>
    <xf numFmtId="0" fontId="15" fillId="0" borderId="0" xfId="0" applyFont="1" applyAlignment="1"/>
  </cellXfs>
  <cellStyles count="5">
    <cellStyle name="Comma" xfId="1" builtinId="3"/>
    <cellStyle name="Hyperlink" xfId="2" builtinId="8"/>
    <cellStyle name="Normal" xfId="0" builtinId="0"/>
    <cellStyle name="Percent" xfId="3" builtinId="5"/>
    <cellStyle name="Percent 2" xfId="4"/>
  </cellStyles>
  <dxfs count="0"/>
  <tableStyles count="0" defaultTableStyle="TableStyleMedium2" defaultPivotStyle="PivotStyleLight16"/>
  <colors>
    <mruColors>
      <color rgb="FF92D050"/>
      <color rgb="FF00B0F0"/>
      <color rgb="FFA2D271"/>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customXml" Target="../customXml/item1.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05135227661758"/>
          <c:y val="0.12636057687910962"/>
          <c:w val="0.35348122788999203"/>
          <c:h val="0.70819409768900843"/>
        </c:manualLayout>
      </c:layout>
      <c:pieChart>
        <c:varyColors val="1"/>
        <c:ser>
          <c:idx val="1"/>
          <c:order val="0"/>
          <c:tx>
            <c:strRef>
              <c:f>'[1]time series'!$B$235:$D$235</c:f>
              <c:strCache>
                <c:ptCount val="1"/>
                <c:pt idx="0">
                  <c:v>Garbage Recyclables Organics</c:v>
                </c:pt>
              </c:strCache>
            </c:strRef>
          </c:tx>
          <c:spPr>
            <a:solidFill>
              <a:srgbClr val="A4C29E"/>
            </a:solidFill>
            <a:ln w="25400">
              <a:noFill/>
            </a:ln>
          </c:spPr>
          <c:dPt>
            <c:idx val="0"/>
            <c:bubble3D val="0"/>
            <c:spPr>
              <a:solidFill>
                <a:srgbClr val="F57850"/>
              </a:solidFill>
              <a:ln w="25400">
                <a:noFill/>
              </a:ln>
            </c:spPr>
            <c:extLst>
              <c:ext xmlns:c16="http://schemas.microsoft.com/office/drawing/2014/chart" uri="{C3380CC4-5D6E-409C-BE32-E72D297353CC}">
                <c16:uniqueId val="{00000001-7641-4C0C-8C34-3D5CB8927A46}"/>
              </c:ext>
            </c:extLst>
          </c:dPt>
          <c:dPt>
            <c:idx val="1"/>
            <c:bubble3D val="0"/>
            <c:spPr>
              <a:solidFill>
                <a:srgbClr val="1EBEFF"/>
              </a:solidFill>
              <a:ln w="25400">
                <a:noFill/>
              </a:ln>
            </c:spPr>
            <c:extLst>
              <c:ext xmlns:c16="http://schemas.microsoft.com/office/drawing/2014/chart" uri="{C3380CC4-5D6E-409C-BE32-E72D297353CC}">
                <c16:uniqueId val="{00000003-7641-4C0C-8C34-3D5CB8927A46}"/>
              </c:ext>
            </c:extLst>
          </c:dPt>
          <c:dPt>
            <c:idx val="2"/>
            <c:bubble3D val="0"/>
            <c:spPr>
              <a:solidFill>
                <a:srgbClr val="A5D26E"/>
              </a:solidFill>
              <a:ln w="25400">
                <a:noFill/>
              </a:ln>
            </c:spPr>
            <c:extLst>
              <c:ext xmlns:c16="http://schemas.microsoft.com/office/drawing/2014/chart" uri="{C3380CC4-5D6E-409C-BE32-E72D297353CC}">
                <c16:uniqueId val="{00000005-7641-4C0C-8C34-3D5CB8927A46}"/>
              </c:ext>
            </c:extLst>
          </c:dPt>
          <c:dLbls>
            <c:dLbl>
              <c:idx val="0"/>
              <c:layout>
                <c:manualLayout>
                  <c:x val="-3.6571587491960856E-3"/>
                  <c:y val="-0.16409317585301839"/>
                </c:manualLayout>
              </c:layout>
              <c:numFmt formatCode="0%" sourceLinked="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641-4C0C-8C34-3D5CB8927A46}"/>
                </c:ext>
              </c:extLst>
            </c:dLbl>
            <c:dLbl>
              <c:idx val="1"/>
              <c:layout>
                <c:manualLayout>
                  <c:x val="7.390619650804519E-3"/>
                  <c:y val="-1.467392795412763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641-4C0C-8C34-3D5CB8927A46}"/>
                </c:ext>
              </c:extLst>
            </c:dLbl>
            <c:dLbl>
              <c:idx val="2"/>
              <c:layout>
                <c:manualLayout>
                  <c:x val="-6.464526009972567E-3"/>
                  <c:y val="6.149541571485452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641-4C0C-8C34-3D5CB8927A46}"/>
                </c:ext>
              </c:extLst>
            </c:dLbl>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'[1]time series'!$B$235:$D$235</c:f>
              <c:strCache>
                <c:ptCount val="3"/>
                <c:pt idx="0">
                  <c:v>Garbage</c:v>
                </c:pt>
                <c:pt idx="1">
                  <c:v>Recyclables</c:v>
                </c:pt>
                <c:pt idx="2">
                  <c:v>Organics</c:v>
                </c:pt>
              </c:strCache>
            </c:strRef>
          </c:cat>
          <c:val>
            <c:numRef>
              <c:f>'[1]time series'!$B$233:$D$233</c:f>
              <c:numCache>
                <c:formatCode>General</c:formatCode>
                <c:ptCount val="3"/>
                <c:pt idx="0">
                  <c:v>0.52750817400631678</c:v>
                </c:pt>
                <c:pt idx="1">
                  <c:v>0.26498814909568269</c:v>
                </c:pt>
                <c:pt idx="2">
                  <c:v>0.20750367689800051</c:v>
                </c:pt>
              </c:numCache>
            </c:numRef>
          </c:val>
          <c:extLst>
            <c:ext xmlns:c16="http://schemas.microsoft.com/office/drawing/2014/chart" uri="{C3380CC4-5D6E-409C-BE32-E72D297353CC}">
              <c16:uniqueId val="{00000006-7641-4C0C-8C34-3D5CB8927A46}"/>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750370795925205E-2"/>
          <c:y val="4.9829507137904502E-2"/>
          <c:w val="0.87386130724269795"/>
          <c:h val="0.77718315463226673"/>
        </c:manualLayout>
      </c:layout>
      <c:lineChart>
        <c:grouping val="standard"/>
        <c:varyColors val="0"/>
        <c:ser>
          <c:idx val="0"/>
          <c:order val="0"/>
          <c:spPr>
            <a:ln>
              <a:solidFill>
                <a:srgbClr val="92D050"/>
              </a:solidFill>
            </a:ln>
          </c:spPr>
          <c:marker>
            <c:symbol val="square"/>
            <c:size val="6"/>
            <c:spPr>
              <a:solidFill>
                <a:srgbClr val="FFFFFF"/>
              </a:solidFill>
              <a:ln w="15875">
                <a:solidFill>
                  <a:srgbClr val="A5D26E"/>
                </a:solidFill>
                <a:prstDash val="solid"/>
              </a:ln>
            </c:spPr>
          </c:marker>
          <c:dLbls>
            <c:dLbl>
              <c:idx val="0"/>
              <c:layout>
                <c:manualLayout>
                  <c:x val="-1.4306151645207439E-2"/>
                  <c:y val="-3.21672698029754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B2A-412D-8D16-F1D820219EDC}"/>
                </c:ext>
              </c:extLst>
            </c:dLbl>
            <c:dLbl>
              <c:idx val="1"/>
              <c:layout>
                <c:manualLayout>
                  <c:x val="-2.6227944682880304E-2"/>
                  <c:y val="-4.02090872537193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B2A-412D-8D16-F1D820219EDC}"/>
                </c:ext>
              </c:extLst>
            </c:dLbl>
            <c:dLbl>
              <c:idx val="2"/>
              <c:layout>
                <c:manualLayout>
                  <c:x val="-2.8612303290414878E-2"/>
                  <c:y val="-4.02090872537193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B2A-412D-8D16-F1D820219EDC}"/>
                </c:ext>
              </c:extLst>
            </c:dLbl>
            <c:dLbl>
              <c:idx val="3"/>
              <c:layout>
                <c:manualLayout>
                  <c:x val="-3.0996661897949453E-2"/>
                  <c:y val="-3.61881785283474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B2A-412D-8D16-F1D820219EDC}"/>
                </c:ext>
              </c:extLst>
            </c:dLbl>
            <c:dLbl>
              <c:idx val="4"/>
              <c:layout>
                <c:manualLayout>
                  <c:x val="-3.0996661897949453E-2"/>
                  <c:y val="-4.02090872537193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B2A-412D-8D16-F1D820219EDC}"/>
                </c:ext>
              </c:extLst>
            </c:dLbl>
            <c:dLbl>
              <c:idx val="5"/>
              <c:layout>
                <c:manualLayout>
                  <c:x val="-3.5765379113018601E-2"/>
                  <c:y val="-4.02090872537193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B2A-412D-8D16-F1D820219EDC}"/>
                </c:ext>
              </c:extLst>
            </c:dLbl>
            <c:dLbl>
              <c:idx val="6"/>
              <c:layout>
                <c:manualLayout>
                  <c:x val="-4.2918454935622408E-2"/>
                  <c:y val="-3.61881785283474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B2A-412D-8D16-F1D820219EDC}"/>
                </c:ext>
              </c:extLst>
            </c:dLbl>
            <c:dLbl>
              <c:idx val="7"/>
              <c:layout>
                <c:manualLayout>
                  <c:x val="-3.5765379113018685E-2"/>
                  <c:y val="-4.02090872537193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B2A-412D-8D16-F1D820219EDC}"/>
                </c:ext>
              </c:extLst>
            </c:dLbl>
            <c:dLbl>
              <c:idx val="8"/>
              <c:layout>
                <c:manualLayout>
                  <c:x val="-3.8149737720553259E-2"/>
                  <c:y val="-3.61881785283474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B2A-412D-8D16-F1D820219EDC}"/>
                </c:ext>
              </c:extLst>
            </c:dLbl>
            <c:dLbl>
              <c:idx val="9"/>
              <c:layout>
                <c:manualLayout>
                  <c:x val="-4.0534096328087833E-2"/>
                  <c:y val="-3.61881785283474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B2A-412D-8D16-F1D820219EDC}"/>
                </c:ext>
              </c:extLst>
            </c:dLbl>
            <c:dLbl>
              <c:idx val="10"/>
              <c:layout>
                <c:manualLayout>
                  <c:x val="-3.5765379113018601E-2"/>
                  <c:y val="-3.21672698029754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B2A-412D-8D16-F1D820219EDC}"/>
                </c:ext>
              </c:extLst>
            </c:dLbl>
            <c:dLbl>
              <c:idx val="11"/>
              <c:layout>
                <c:manualLayout>
                  <c:x val="-3.3381020505484027E-2"/>
                  <c:y val="-3.61881785283474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B2A-412D-8D16-F1D820219EDC}"/>
                </c:ext>
              </c:extLst>
            </c:dLbl>
            <c:dLbl>
              <c:idx val="12"/>
              <c:layout>
                <c:manualLayout>
                  <c:x val="-4.0534096328087743E-2"/>
                  <c:y val="-3.61881785283474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B2A-412D-8D16-F1D820219EDC}"/>
                </c:ext>
              </c:extLst>
            </c:dLbl>
            <c:dLbl>
              <c:idx val="13"/>
              <c:layout>
                <c:manualLayout>
                  <c:x val="-3.5765379113018601E-2"/>
                  <c:y val="-3.61881785283474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B2A-412D-8D16-F1D820219EDC}"/>
                </c:ext>
              </c:extLst>
            </c:dLbl>
            <c:dLbl>
              <c:idx val="14"/>
              <c:layout>
                <c:manualLayout>
                  <c:x val="-2.8612303290415052E-2"/>
                  <c:y val="-4.02090872537193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B2A-412D-8D16-F1D820219EDC}"/>
                </c:ext>
              </c:extLst>
            </c:dLbl>
            <c:dLbl>
              <c:idx val="15"/>
              <c:layout>
                <c:manualLayout>
                  <c:x val="-3.0996661897949453E-2"/>
                  <c:y val="-4.02090872537193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B2A-412D-8D16-F1D820219EDC}"/>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'[3]kg per capita'!$A$2:$A$17</c:f>
              <c:strCache>
                <c:ptCount val="16"/>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strCache>
            </c:strRef>
          </c:cat>
          <c:val>
            <c:numRef>
              <c:f>'[3]kg per capita'!$D$2:$D$17</c:f>
              <c:numCache>
                <c:formatCode>General</c:formatCode>
                <c:ptCount val="16"/>
                <c:pt idx="0">
                  <c:v>227.81692234804086</c:v>
                </c:pt>
                <c:pt idx="1">
                  <c:v>214.69397591340282</c:v>
                </c:pt>
                <c:pt idx="2">
                  <c:v>213.22785436498927</c:v>
                </c:pt>
                <c:pt idx="3">
                  <c:v>202.46451195796382</c:v>
                </c:pt>
                <c:pt idx="4">
                  <c:v>199.59733075329561</c:v>
                </c:pt>
                <c:pt idx="5">
                  <c:v>193.97981031224859</c:v>
                </c:pt>
                <c:pt idx="6">
                  <c:v>192.72536567501368</c:v>
                </c:pt>
                <c:pt idx="7">
                  <c:v>190.74348865790236</c:v>
                </c:pt>
                <c:pt idx="8">
                  <c:v>193.48486449893531</c:v>
                </c:pt>
                <c:pt idx="9">
                  <c:v>196.67643351161658</c:v>
                </c:pt>
                <c:pt idx="10">
                  <c:v>196.57255269324156</c:v>
                </c:pt>
                <c:pt idx="11">
                  <c:v>190.82178285704788</c:v>
                </c:pt>
                <c:pt idx="12">
                  <c:v>191.62756842206929</c:v>
                </c:pt>
                <c:pt idx="13">
                  <c:v>192.06732076152235</c:v>
                </c:pt>
                <c:pt idx="14">
                  <c:v>187.77645794820697</c:v>
                </c:pt>
                <c:pt idx="15">
                  <c:v>186.08066505092191</c:v>
                </c:pt>
              </c:numCache>
            </c:numRef>
          </c:val>
          <c:smooth val="1"/>
          <c:extLst>
            <c:ext xmlns:c16="http://schemas.microsoft.com/office/drawing/2014/chart" uri="{C3380CC4-5D6E-409C-BE32-E72D297353CC}">
              <c16:uniqueId val="{00000010-0B2A-412D-8D16-F1D820219EDC}"/>
            </c:ext>
          </c:extLst>
        </c:ser>
        <c:dLbls>
          <c:showLegendKey val="0"/>
          <c:showVal val="0"/>
          <c:showCatName val="0"/>
          <c:showSerName val="0"/>
          <c:showPercent val="0"/>
          <c:showBubbleSize val="0"/>
        </c:dLbls>
        <c:marker val="1"/>
        <c:smooth val="0"/>
        <c:axId val="217137184"/>
        <c:axId val="218691640"/>
      </c:lineChart>
      <c:catAx>
        <c:axId val="217137184"/>
        <c:scaling>
          <c:orientation val="minMax"/>
        </c:scaling>
        <c:delete val="0"/>
        <c:axPos val="b"/>
        <c:numFmt formatCode="General" sourceLinked="1"/>
        <c:majorTickMark val="out"/>
        <c:minorTickMark val="none"/>
        <c:tickLblPos val="nextTo"/>
        <c:spPr>
          <a:ln w="3175">
            <a:solidFill>
              <a:srgbClr val="000000"/>
            </a:solidFill>
            <a:prstDash val="solid"/>
          </a:ln>
        </c:spPr>
        <c:txPr>
          <a:bodyPr rot="-1500000" vert="horz"/>
          <a:lstStyle/>
          <a:p>
            <a:pPr>
              <a:defRPr sz="800" b="0" i="0" u="none" strike="noStrike" baseline="0">
                <a:solidFill>
                  <a:srgbClr val="000000"/>
                </a:solidFill>
                <a:latin typeface="Arial"/>
                <a:ea typeface="Arial"/>
                <a:cs typeface="Arial"/>
              </a:defRPr>
            </a:pPr>
            <a:endParaRPr lang="en-US"/>
          </a:p>
        </c:txPr>
        <c:crossAx val="218691640"/>
        <c:crosses val="autoZero"/>
        <c:auto val="1"/>
        <c:lblAlgn val="ctr"/>
        <c:lblOffset val="100"/>
        <c:tickLblSkip val="1"/>
        <c:tickMarkSkip val="1"/>
        <c:noMultiLvlLbl val="0"/>
      </c:catAx>
      <c:valAx>
        <c:axId val="218691640"/>
        <c:scaling>
          <c:orientation val="minMax"/>
          <c:min val="0"/>
        </c:scaling>
        <c:delete val="0"/>
        <c:axPos val="l"/>
        <c:title>
          <c:tx>
            <c:rich>
              <a:bodyPr/>
              <a:lstStyle/>
              <a:p>
                <a:pPr>
                  <a:defRPr sz="800" b="0" i="0" u="none" strike="noStrike" baseline="0">
                    <a:solidFill>
                      <a:sysClr val="windowText" lastClr="000000"/>
                    </a:solidFill>
                    <a:latin typeface="Arial"/>
                    <a:ea typeface="Arial"/>
                    <a:cs typeface="Arial"/>
                  </a:defRPr>
                </a:pPr>
                <a:r>
                  <a:rPr lang="en-AU">
                    <a:solidFill>
                      <a:sysClr val="windowText" lastClr="000000"/>
                    </a:solidFill>
                  </a:rPr>
                  <a:t>Yield (kg per person)</a:t>
                </a:r>
              </a:p>
            </c:rich>
          </c:tx>
          <c:layout>
            <c:manualLayout>
              <c:xMode val="edge"/>
              <c:yMode val="edge"/>
              <c:x val="2.8218031233970217E-3"/>
              <c:y val="0.276816677835483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1713718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997550306211725"/>
          <c:y val="3.982502187226597E-2"/>
          <c:w val="0.84160936132983366"/>
          <c:h val="0.75701588703281231"/>
        </c:manualLayout>
      </c:layout>
      <c:barChart>
        <c:barDir val="col"/>
        <c:grouping val="clustered"/>
        <c:varyColors val="0"/>
        <c:ser>
          <c:idx val="0"/>
          <c:order val="0"/>
          <c:tx>
            <c:strRef>
              <c:f>'[2]GS bin'!$A$22</c:f>
              <c:strCache>
                <c:ptCount val="1"/>
                <c:pt idx="0">
                  <c:v>Yield</c:v>
                </c:pt>
              </c:strCache>
            </c:strRef>
          </c:tx>
          <c:spPr>
            <a:solidFill>
              <a:srgbClr val="A2D271"/>
            </a:solidFill>
            <a:ln w="15875">
              <a:noFill/>
            </a:ln>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'[2]GS bin'!$B$14:$E$14</c:f>
              <c:strCache>
                <c:ptCount val="4"/>
                <c:pt idx="0">
                  <c:v>80L</c:v>
                </c:pt>
                <c:pt idx="1">
                  <c:v>120L</c:v>
                </c:pt>
                <c:pt idx="2">
                  <c:v>140L</c:v>
                </c:pt>
                <c:pt idx="3">
                  <c:v>240L</c:v>
                </c:pt>
              </c:strCache>
            </c:strRef>
          </c:cat>
          <c:val>
            <c:numRef>
              <c:f>'[2]GS bin'!$B$22:$E$22</c:f>
              <c:numCache>
                <c:formatCode>General</c:formatCode>
                <c:ptCount val="4"/>
                <c:pt idx="0">
                  <c:v>397.62659216288586</c:v>
                </c:pt>
                <c:pt idx="1">
                  <c:v>457.70538098314466</c:v>
                </c:pt>
                <c:pt idx="2">
                  <c:v>508.96699657614209</c:v>
                </c:pt>
                <c:pt idx="3">
                  <c:v>571.55039238707286</c:v>
                </c:pt>
              </c:numCache>
            </c:numRef>
          </c:val>
          <c:extLst>
            <c:ext xmlns:c16="http://schemas.microsoft.com/office/drawing/2014/chart" uri="{C3380CC4-5D6E-409C-BE32-E72D297353CC}">
              <c16:uniqueId val="{00000000-1BAD-4933-A7E8-4085529AC56F}"/>
            </c:ext>
          </c:extLst>
        </c:ser>
        <c:dLbls>
          <c:showLegendKey val="0"/>
          <c:showVal val="0"/>
          <c:showCatName val="0"/>
          <c:showSerName val="0"/>
          <c:showPercent val="0"/>
          <c:showBubbleSize val="0"/>
        </c:dLbls>
        <c:gapWidth val="150"/>
        <c:axId val="281462272"/>
        <c:axId val="172504896"/>
      </c:barChart>
      <c:catAx>
        <c:axId val="281462272"/>
        <c:scaling>
          <c:orientation val="minMax"/>
        </c:scaling>
        <c:delete val="0"/>
        <c:axPos val="b"/>
        <c:numFmt formatCode="General" sourceLinked="1"/>
        <c:majorTickMark val="out"/>
        <c:minorTickMark val="none"/>
        <c:tickLblPos val="nextTo"/>
        <c:spPr>
          <a:ln>
            <a:solidFill>
              <a:sysClr val="windowText" lastClr="000000"/>
            </a:solidFill>
          </a:ln>
        </c:spPr>
        <c:txPr>
          <a:bodyPr rot="0" vert="horz"/>
          <a:lstStyle/>
          <a:p>
            <a:pPr>
              <a:defRPr sz="800" b="0" i="0" u="none" strike="noStrike" baseline="0">
                <a:solidFill>
                  <a:srgbClr val="000000"/>
                </a:solidFill>
                <a:latin typeface="Arial"/>
                <a:ea typeface="Arial"/>
                <a:cs typeface="Arial"/>
              </a:defRPr>
            </a:pPr>
            <a:endParaRPr lang="en-US"/>
          </a:p>
        </c:txPr>
        <c:crossAx val="172504896"/>
        <c:crosses val="autoZero"/>
        <c:auto val="1"/>
        <c:lblAlgn val="ctr"/>
        <c:lblOffset val="100"/>
        <c:noMultiLvlLbl val="0"/>
      </c:catAx>
      <c:valAx>
        <c:axId val="172504896"/>
        <c:scaling>
          <c:orientation val="minMax"/>
        </c:scaling>
        <c:delete val="0"/>
        <c:axPos val="l"/>
        <c:title>
          <c:tx>
            <c:rich>
              <a:bodyPr/>
              <a:lstStyle/>
              <a:p>
                <a:pPr>
                  <a:defRPr sz="800" b="0" i="0" u="none" strike="noStrike" baseline="0">
                    <a:solidFill>
                      <a:srgbClr val="000000"/>
                    </a:solidFill>
                    <a:latin typeface="Arial"/>
                    <a:ea typeface="Arial"/>
                    <a:cs typeface="Arial"/>
                  </a:defRPr>
                </a:pPr>
                <a:r>
                  <a:rPr lang="en-US"/>
                  <a:t>Yield (kg per household) </a:t>
                </a:r>
              </a:p>
            </c:rich>
          </c:tx>
          <c:layout>
            <c:manualLayout>
              <c:xMode val="edge"/>
              <c:yMode val="edge"/>
              <c:x val="1.3848072709919524E-2"/>
              <c:y val="0.22267842032013677"/>
            </c:manualLayout>
          </c:layout>
          <c:overlay val="0"/>
        </c:title>
        <c:numFmt formatCode="General" sourceLinked="1"/>
        <c:majorTickMark val="out"/>
        <c:minorTickMark val="none"/>
        <c:tickLblPos val="nextTo"/>
        <c:spPr>
          <a:ln>
            <a:solidFill>
              <a:sysClr val="windowText" lastClr="000000"/>
            </a:solidFill>
          </a:ln>
        </c:spPr>
        <c:txPr>
          <a:bodyPr rot="0" vert="horz"/>
          <a:lstStyle/>
          <a:p>
            <a:pPr>
              <a:defRPr sz="800" b="0" i="0" u="none" strike="noStrike" baseline="0">
                <a:solidFill>
                  <a:srgbClr val="000000"/>
                </a:solidFill>
                <a:latin typeface="Arial"/>
                <a:ea typeface="Arial"/>
                <a:cs typeface="Arial"/>
              </a:defRPr>
            </a:pPr>
            <a:endParaRPr lang="en-US"/>
          </a:p>
        </c:txPr>
        <c:crossAx val="281462272"/>
        <c:crosses val="autoZero"/>
        <c:crossBetween val="between"/>
      </c:valAx>
      <c:spPr>
        <a:ln>
          <a:noFill/>
        </a:ln>
      </c:spPr>
    </c:plotArea>
    <c:plotVisOnly val="1"/>
    <c:dispBlanksAs val="gap"/>
    <c:showDLblsOverMax val="0"/>
  </c:chart>
  <c:spPr>
    <a:solidFill>
      <a:schemeClr val="bg1"/>
    </a:solidFill>
    <a:ln>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25167316880305"/>
          <c:y val="7.7213530360841109E-2"/>
          <c:w val="0.82504645823381662"/>
          <c:h val="0.65347970303910496"/>
        </c:manualLayout>
      </c:layout>
      <c:lineChart>
        <c:grouping val="standard"/>
        <c:varyColors val="0"/>
        <c:ser>
          <c:idx val="0"/>
          <c:order val="0"/>
          <c:tx>
            <c:strRef>
              <c:f>'[4]Div rates by service'!$A$20:$G$20</c:f>
              <c:strCache>
                <c:ptCount val="1"/>
                <c:pt idx="0">
                  <c:v>Metro</c:v>
                </c:pt>
              </c:strCache>
            </c:strRef>
          </c:tx>
          <c:spPr>
            <a:ln w="15875" cap="rnd">
              <a:solidFill>
                <a:srgbClr val="92D050"/>
              </a:solidFill>
              <a:round/>
            </a:ln>
            <a:effectLst/>
          </c:spPr>
          <c:marker>
            <c:symbol val="square"/>
            <c:size val="6"/>
            <c:spPr>
              <a:solidFill>
                <a:srgbClr val="FFFFFF"/>
              </a:solidFill>
              <a:ln w="15875">
                <a:solidFill>
                  <a:srgbClr val="92D050"/>
                </a:solidFill>
              </a:ln>
              <a:effectLst/>
            </c:spPr>
          </c:marker>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B73-4D34-8ED7-1517C74717A4}"/>
                </c:ext>
              </c:extLst>
            </c:dLbl>
            <c:dLbl>
              <c:idx val="15"/>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B73-4D34-8ED7-1517C74717A4}"/>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'[4]Div rates by service'!$A$41:$A$56</c:f>
              <c:strCache>
                <c:ptCount val="16"/>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strCache>
            </c:strRef>
          </c:cat>
          <c:val>
            <c:numRef>
              <c:f>'[4]Div rates by service'!$B$22:$B$37</c:f>
              <c:numCache>
                <c:formatCode>General</c:formatCode>
                <c:ptCount val="16"/>
                <c:pt idx="0">
                  <c:v>804340.8</c:v>
                </c:pt>
                <c:pt idx="1">
                  <c:v>769823.89999999991</c:v>
                </c:pt>
                <c:pt idx="2">
                  <c:v>770921.89999999991</c:v>
                </c:pt>
                <c:pt idx="3">
                  <c:v>755427.5</c:v>
                </c:pt>
                <c:pt idx="4">
                  <c:v>743882.5</c:v>
                </c:pt>
                <c:pt idx="5">
                  <c:v>735430.2</c:v>
                </c:pt>
                <c:pt idx="6">
                  <c:v>752093.74</c:v>
                </c:pt>
                <c:pt idx="7">
                  <c:v>759061.91999999993</c:v>
                </c:pt>
                <c:pt idx="8">
                  <c:v>782123.38</c:v>
                </c:pt>
                <c:pt idx="9">
                  <c:v>805594.5199999999</c:v>
                </c:pt>
                <c:pt idx="10">
                  <c:v>820146.9</c:v>
                </c:pt>
                <c:pt idx="11">
                  <c:v>813316.1</c:v>
                </c:pt>
                <c:pt idx="12">
                  <c:v>831857.88</c:v>
                </c:pt>
                <c:pt idx="13">
                  <c:v>855004.9</c:v>
                </c:pt>
                <c:pt idx="14">
                  <c:v>860554.72000000009</c:v>
                </c:pt>
                <c:pt idx="15">
                  <c:v>877806.1</c:v>
                </c:pt>
              </c:numCache>
            </c:numRef>
          </c:val>
          <c:smooth val="0"/>
          <c:extLst>
            <c:ext xmlns:c16="http://schemas.microsoft.com/office/drawing/2014/chart" uri="{C3380CC4-5D6E-409C-BE32-E72D297353CC}">
              <c16:uniqueId val="{00000002-9B73-4D34-8ED7-1517C74717A4}"/>
            </c:ext>
          </c:extLst>
        </c:ser>
        <c:ser>
          <c:idx val="1"/>
          <c:order val="1"/>
          <c:tx>
            <c:strRef>
              <c:f>'[4]Div rates by service'!$A$39</c:f>
              <c:strCache>
                <c:ptCount val="1"/>
                <c:pt idx="0">
                  <c:v>Non-Metro</c:v>
                </c:pt>
              </c:strCache>
            </c:strRef>
          </c:tx>
          <c:spPr>
            <a:ln w="15875" cap="rnd">
              <a:solidFill>
                <a:srgbClr val="00B0F0"/>
              </a:solidFill>
              <a:round/>
            </a:ln>
            <a:effectLst/>
          </c:spPr>
          <c:marker>
            <c:symbol val="square"/>
            <c:size val="6"/>
            <c:spPr>
              <a:solidFill>
                <a:srgbClr val="FFFFFF"/>
              </a:solidFill>
              <a:ln w="15875">
                <a:solidFill>
                  <a:srgbClr val="00B0F0"/>
                </a:solidFill>
              </a:ln>
              <a:effectLst/>
            </c:spPr>
          </c:marker>
          <c:dLbls>
            <c:dLbl>
              <c:idx val="0"/>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B73-4D34-8ED7-1517C74717A4}"/>
                </c:ext>
              </c:extLst>
            </c:dLbl>
            <c:dLbl>
              <c:idx val="15"/>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B73-4D34-8ED7-1517C74717A4}"/>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'[4]Div rates by service'!$A$41:$A$56</c:f>
              <c:strCache>
                <c:ptCount val="16"/>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strCache>
            </c:strRef>
          </c:cat>
          <c:val>
            <c:numRef>
              <c:f>'[4]Div rates by service'!$B$41:$B$56</c:f>
              <c:numCache>
                <c:formatCode>General</c:formatCode>
                <c:ptCount val="16"/>
                <c:pt idx="0">
                  <c:v>303551.98999999993</c:v>
                </c:pt>
                <c:pt idx="1">
                  <c:v>287218.71000000002</c:v>
                </c:pt>
                <c:pt idx="2">
                  <c:v>291265.57999999996</c:v>
                </c:pt>
                <c:pt idx="3">
                  <c:v>268277.32999999996</c:v>
                </c:pt>
                <c:pt idx="4">
                  <c:v>279361.21999999997</c:v>
                </c:pt>
                <c:pt idx="5">
                  <c:v>264249.04000000004</c:v>
                </c:pt>
                <c:pt idx="6">
                  <c:v>260943.09</c:v>
                </c:pt>
                <c:pt idx="7">
                  <c:v>265599.72000000009</c:v>
                </c:pt>
                <c:pt idx="8">
                  <c:v>274393.83</c:v>
                </c:pt>
                <c:pt idx="9">
                  <c:v>283563.59000000003</c:v>
                </c:pt>
                <c:pt idx="10">
                  <c:v>291162.17</c:v>
                </c:pt>
                <c:pt idx="11">
                  <c:v>288833.96000000002</c:v>
                </c:pt>
                <c:pt idx="12">
                  <c:v>299124.61</c:v>
                </c:pt>
                <c:pt idx="13">
                  <c:v>303730.59999999998</c:v>
                </c:pt>
                <c:pt idx="14">
                  <c:v>299762.76999999996</c:v>
                </c:pt>
                <c:pt idx="15">
                  <c:v>298894.70999999996</c:v>
                </c:pt>
              </c:numCache>
            </c:numRef>
          </c:val>
          <c:smooth val="0"/>
          <c:extLst>
            <c:ext xmlns:c16="http://schemas.microsoft.com/office/drawing/2014/chart" uri="{C3380CC4-5D6E-409C-BE32-E72D297353CC}">
              <c16:uniqueId val="{00000005-9B73-4D34-8ED7-1517C74717A4}"/>
            </c:ext>
          </c:extLst>
        </c:ser>
        <c:dLbls>
          <c:showLegendKey val="0"/>
          <c:showVal val="0"/>
          <c:showCatName val="0"/>
          <c:showSerName val="0"/>
          <c:showPercent val="0"/>
          <c:showBubbleSize val="0"/>
        </c:dLbls>
        <c:marker val="1"/>
        <c:smooth val="0"/>
        <c:axId val="809407152"/>
        <c:axId val="809407480"/>
      </c:lineChart>
      <c:catAx>
        <c:axId val="80940715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150000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09407480"/>
        <c:crosses val="autoZero"/>
        <c:auto val="1"/>
        <c:lblAlgn val="ctr"/>
        <c:lblOffset val="100"/>
        <c:noMultiLvlLbl val="0"/>
      </c:catAx>
      <c:valAx>
        <c:axId val="809407480"/>
        <c:scaling>
          <c:orientation val="minMax"/>
        </c:scaling>
        <c:delete val="0"/>
        <c:axPos val="l"/>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09407152"/>
        <c:crosses val="autoZero"/>
        <c:crossBetween val="between"/>
        <c:majorUnit val="200000"/>
        <c:dispUnits>
          <c:builtInUnit val="thousands"/>
          <c:dispUnitsLbl>
            <c:layout>
              <c:manualLayout>
                <c:xMode val="edge"/>
                <c:yMode val="edge"/>
                <c:x val="3.6055408646151879E-2"/>
                <c:y val="0.28865382806717038"/>
              </c:manualLayout>
            </c:layout>
            <c:tx>
              <c:rich>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AU" sz="800">
                      <a:solidFill>
                        <a:sysClr val="windowText" lastClr="000000"/>
                      </a:solidFill>
                      <a:latin typeface="Arial" panose="020B0604020202020204" pitchFamily="34" charset="0"/>
                      <a:cs typeface="Arial" panose="020B0604020202020204" pitchFamily="34" charset="0"/>
                    </a:rPr>
                    <a:t>Tonnes ('000)</a:t>
                  </a:r>
                </a:p>
              </c:rich>
            </c:tx>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ispUnitsLbl>
        </c:dispUnits>
      </c:valAx>
      <c:spPr>
        <a:noFill/>
        <a:ln>
          <a:noFill/>
        </a:ln>
        <a:effectLst/>
      </c:spPr>
    </c:plotArea>
    <c:legend>
      <c:legendPos val="b"/>
      <c:layout>
        <c:manualLayout>
          <c:xMode val="edge"/>
          <c:yMode val="edge"/>
          <c:x val="0.19275878186459566"/>
          <c:y val="0.87800297858895715"/>
          <c:w val="0.72407127191292864"/>
          <c:h val="9.5330363548304348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10842071971051"/>
          <c:y val="5.001819772528434E-2"/>
          <c:w val="0.86757667615491729"/>
          <c:h val="0.77524549431321088"/>
        </c:manualLayout>
      </c:layout>
      <c:lineChart>
        <c:grouping val="standard"/>
        <c:varyColors val="0"/>
        <c:ser>
          <c:idx val="0"/>
          <c:order val="0"/>
          <c:spPr>
            <a:ln w="15875">
              <a:solidFill>
                <a:srgbClr val="A5D26E"/>
              </a:solidFill>
              <a:prstDash val="solid"/>
            </a:ln>
          </c:spPr>
          <c:marker>
            <c:symbol val="square"/>
            <c:size val="6"/>
            <c:spPr>
              <a:solidFill>
                <a:srgbClr val="FFFFFF"/>
              </a:solidFill>
              <a:ln w="15875">
                <a:solidFill>
                  <a:srgbClr val="A5D26E"/>
                </a:solidFill>
                <a:prstDash val="solid"/>
              </a:ln>
            </c:spPr>
          </c:marker>
          <c:dLbls>
            <c:dLbl>
              <c:idx val="0"/>
              <c:layout>
                <c:manualLayout>
                  <c:x val="-3.6591548373421948E-2"/>
                  <c:y val="3.48211395610328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57F-4323-BEE1-27C5CEB0AD2E}"/>
                </c:ext>
              </c:extLst>
            </c:dLbl>
            <c:dLbl>
              <c:idx val="1"/>
              <c:layout>
                <c:manualLayout>
                  <c:x val="-3.7719487630664995E-2"/>
                  <c:y val="3.39090719014706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57F-4323-BEE1-27C5CEB0AD2E}"/>
                </c:ext>
              </c:extLst>
            </c:dLbl>
            <c:dLbl>
              <c:idx val="2"/>
              <c:layout>
                <c:manualLayout>
                  <c:x val="-3.6967528570803994E-2"/>
                  <c:y val="3.78178200628491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57F-4323-BEE1-27C5CEB0AD2E}"/>
                </c:ext>
              </c:extLst>
            </c:dLbl>
            <c:dLbl>
              <c:idx val="3"/>
              <c:layout>
                <c:manualLayout>
                  <c:x val="-3.8095270484293932E-2"/>
                  <c:y val="3.7296942774314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57F-4323-BEE1-27C5CEB0AD2E}"/>
                </c:ext>
              </c:extLst>
            </c:dLbl>
            <c:dLbl>
              <c:idx val="4"/>
              <c:layout>
                <c:manualLayout>
                  <c:x val="-3.7343508768185957E-2"/>
                  <c:y val="3.5212153786012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57F-4323-BEE1-27C5CEB0AD2E}"/>
                </c:ext>
              </c:extLst>
            </c:dLbl>
            <c:dLbl>
              <c:idx val="5"/>
              <c:layout>
                <c:manualLayout>
                  <c:x val="-3.8471250681675895E-2"/>
                  <c:y val="3.49515001168341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57F-4323-BEE1-27C5CEB0AD2E}"/>
                </c:ext>
              </c:extLst>
            </c:dLbl>
            <c:dLbl>
              <c:idx val="6"/>
              <c:layout>
                <c:manualLayout>
                  <c:x val="-3.771948896556792E-2"/>
                  <c:y val="3.50817829149110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57F-4323-BEE1-27C5CEB0AD2E}"/>
                </c:ext>
              </c:extLst>
            </c:dLbl>
            <c:dLbl>
              <c:idx val="7"/>
              <c:layout>
                <c:manualLayout>
                  <c:x val="-3.6967529905706863E-2"/>
                  <c:y val="3.46908464476563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57F-4323-BEE1-27C5CEB0AD2E}"/>
                </c:ext>
              </c:extLst>
            </c:dLbl>
            <c:dLbl>
              <c:idx val="8"/>
              <c:layout>
                <c:manualLayout>
                  <c:x val="-3.4335869872494811E-2"/>
                  <c:y val="3.78178978205735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57F-4323-BEE1-27C5CEB0AD2E}"/>
                </c:ext>
              </c:extLst>
            </c:dLbl>
            <c:dLbl>
              <c:idx val="9"/>
              <c:layout>
                <c:manualLayout>
                  <c:x val="-3.5463809129737831E-2"/>
                  <c:y val="3.76876150224967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57F-4323-BEE1-27C5CEB0AD2E}"/>
                </c:ext>
              </c:extLst>
            </c:dLbl>
            <c:dLbl>
              <c:idx val="10"/>
              <c:layout>
                <c:manualLayout>
                  <c:x val="-3.7593984962406013E-2"/>
                  <c:y val="3.77833753148614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57F-4323-BEE1-27C5CEB0AD2E}"/>
                </c:ext>
              </c:extLst>
            </c:dLbl>
            <c:dLbl>
              <c:idx val="11"/>
              <c:layout>
                <c:manualLayout>
                  <c:x val="-3.7593984962406013E-2"/>
                  <c:y val="3.77833753148614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57F-4323-BEE1-27C5CEB0AD2E}"/>
                </c:ext>
              </c:extLst>
            </c:dLbl>
            <c:dLbl>
              <c:idx val="12"/>
              <c:layout>
                <c:manualLayout>
                  <c:x val="-3.3907146583202923E-2"/>
                  <c:y val="0.0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57F-4323-BEE1-27C5CEB0AD2E}"/>
                </c:ext>
              </c:extLst>
            </c:dLbl>
            <c:dLbl>
              <c:idx val="13"/>
              <c:layout>
                <c:manualLayout>
                  <c:x val="-3.6218761318362915E-2"/>
                  <c:y val="3.68324125230202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57F-4323-BEE1-27C5CEB0AD2E}"/>
                </c:ext>
              </c:extLst>
            </c:dLbl>
            <c:dLbl>
              <c:idx val="14"/>
              <c:layout>
                <c:manualLayout>
                  <c:x val="-3.1389593142581371E-2"/>
                  <c:y val="4.09249028033558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57F-4323-BEE1-27C5CEB0AD2E}"/>
                </c:ext>
              </c:extLst>
            </c:dLbl>
            <c:dLbl>
              <c:idx val="15"/>
              <c:layout>
                <c:manualLayout>
                  <c:x val="-3.6218761318363088E-2"/>
                  <c:y val="4.09249028033558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57F-4323-BEE1-27C5CEB0AD2E}"/>
                </c:ext>
              </c:extLst>
            </c:dLbl>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'[5]Time series &amp; results'!$A$4:$A$19</c:f>
              <c:strCache>
                <c:ptCount val="16"/>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strCache>
            </c:strRef>
          </c:cat>
          <c:val>
            <c:numRef>
              <c:f>'[5]Time series &amp; results'!$B$4:$B$19</c:f>
              <c:numCache>
                <c:formatCode>General</c:formatCode>
                <c:ptCount val="16"/>
                <c:pt idx="0">
                  <c:v>196</c:v>
                </c:pt>
                <c:pt idx="1">
                  <c:v>211</c:v>
                </c:pt>
                <c:pt idx="2">
                  <c:v>224</c:v>
                </c:pt>
                <c:pt idx="3">
                  <c:v>251</c:v>
                </c:pt>
                <c:pt idx="4">
                  <c:v>270</c:v>
                </c:pt>
                <c:pt idx="5">
                  <c:v>273</c:v>
                </c:pt>
                <c:pt idx="6">
                  <c:v>289</c:v>
                </c:pt>
                <c:pt idx="7">
                  <c:v>286</c:v>
                </c:pt>
                <c:pt idx="8">
                  <c:v>283</c:v>
                </c:pt>
                <c:pt idx="9">
                  <c:v>279</c:v>
                </c:pt>
                <c:pt idx="10">
                  <c:v>273</c:v>
                </c:pt>
                <c:pt idx="11">
                  <c:v>259</c:v>
                </c:pt>
                <c:pt idx="12">
                  <c:v>252</c:v>
                </c:pt>
                <c:pt idx="13">
                  <c:v>245</c:v>
                </c:pt>
                <c:pt idx="14">
                  <c:v>241</c:v>
                </c:pt>
                <c:pt idx="15">
                  <c:v>236</c:v>
                </c:pt>
              </c:numCache>
            </c:numRef>
          </c:val>
          <c:smooth val="0"/>
          <c:extLst>
            <c:ext xmlns:c16="http://schemas.microsoft.com/office/drawing/2014/chart" uri="{C3380CC4-5D6E-409C-BE32-E72D297353CC}">
              <c16:uniqueId val="{00000010-A57F-4323-BEE1-27C5CEB0AD2E}"/>
            </c:ext>
          </c:extLst>
        </c:ser>
        <c:dLbls>
          <c:showLegendKey val="0"/>
          <c:showVal val="0"/>
          <c:showCatName val="0"/>
          <c:showSerName val="0"/>
          <c:showPercent val="0"/>
          <c:showBubbleSize val="0"/>
        </c:dLbls>
        <c:marker val="1"/>
        <c:smooth val="0"/>
        <c:axId val="572931536"/>
        <c:axId val="572931144"/>
      </c:lineChart>
      <c:catAx>
        <c:axId val="572931536"/>
        <c:scaling>
          <c:orientation val="minMax"/>
        </c:scaling>
        <c:delete val="0"/>
        <c:axPos val="b"/>
        <c:numFmt formatCode="General" sourceLinked="1"/>
        <c:majorTickMark val="out"/>
        <c:minorTickMark val="none"/>
        <c:tickLblPos val="nextTo"/>
        <c:spPr>
          <a:ln w="3175">
            <a:solidFill>
              <a:srgbClr val="000000"/>
            </a:solidFill>
            <a:prstDash val="solid"/>
          </a:ln>
        </c:spPr>
        <c:txPr>
          <a:bodyPr rot="-1500000" vert="horz"/>
          <a:lstStyle/>
          <a:p>
            <a:pPr>
              <a:defRPr sz="800" b="0" i="0" u="none" strike="noStrike" baseline="0">
                <a:solidFill>
                  <a:srgbClr val="000000"/>
                </a:solidFill>
                <a:latin typeface="Arial"/>
                <a:ea typeface="Arial"/>
                <a:cs typeface="Arial"/>
              </a:defRPr>
            </a:pPr>
            <a:endParaRPr lang="en-US"/>
          </a:p>
        </c:txPr>
        <c:crossAx val="572931144"/>
        <c:crosses val="autoZero"/>
        <c:auto val="1"/>
        <c:lblAlgn val="ctr"/>
        <c:lblOffset val="100"/>
        <c:tickLblSkip val="1"/>
        <c:tickMarkSkip val="1"/>
        <c:noMultiLvlLbl val="0"/>
      </c:catAx>
      <c:valAx>
        <c:axId val="572931144"/>
        <c:scaling>
          <c:orientation val="minMax"/>
        </c:scaling>
        <c:delete val="0"/>
        <c:axPos val="l"/>
        <c:title>
          <c:tx>
            <c:rich>
              <a:bodyPr/>
              <a:lstStyle/>
              <a:p>
                <a:pPr>
                  <a:defRPr sz="800" b="0" i="0" u="none" strike="noStrike" baseline="0">
                    <a:solidFill>
                      <a:srgbClr val="000000"/>
                    </a:solidFill>
                    <a:latin typeface="Arial"/>
                    <a:ea typeface="Arial"/>
                    <a:cs typeface="Arial"/>
                  </a:defRPr>
                </a:pPr>
                <a:r>
                  <a:rPr lang="en-AU"/>
                  <a:t>Household yield (kg)</a:t>
                </a:r>
              </a:p>
            </c:rich>
          </c:tx>
          <c:layout>
            <c:manualLayout>
              <c:xMode val="edge"/>
              <c:yMode val="edge"/>
              <c:x val="1.5737762826595033E-3"/>
              <c:y val="0.2664930883639544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7293153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34116230790964"/>
          <c:y val="9.4462690958830031E-2"/>
          <c:w val="0.86754415058492107"/>
          <c:h val="0.73115374467080507"/>
        </c:manualLayout>
      </c:layout>
      <c:lineChart>
        <c:grouping val="standard"/>
        <c:varyColors val="0"/>
        <c:ser>
          <c:idx val="0"/>
          <c:order val="0"/>
          <c:spPr>
            <a:ln w="15875">
              <a:solidFill>
                <a:srgbClr val="A5D26E"/>
              </a:solidFill>
              <a:prstDash val="solid"/>
            </a:ln>
          </c:spPr>
          <c:marker>
            <c:symbol val="square"/>
            <c:size val="6"/>
            <c:spPr>
              <a:solidFill>
                <a:srgbClr val="FFFFFF"/>
              </a:solidFill>
              <a:ln w="15875">
                <a:solidFill>
                  <a:srgbClr val="A5D26E"/>
                </a:solidFill>
                <a:prstDash val="solid"/>
              </a:ln>
            </c:spPr>
          </c:marker>
          <c:dLbls>
            <c:dLbl>
              <c:idx val="0"/>
              <c:layout>
                <c:manualLayout>
                  <c:x val="-3.6591447909884903E-2"/>
                  <c:y val="3.92301656737352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6F0-4CA0-A985-0AD8782538F1}"/>
                </c:ext>
              </c:extLst>
            </c:dLbl>
            <c:dLbl>
              <c:idx val="1"/>
              <c:layout>
                <c:manualLayout>
                  <c:x val="-3.5119420524852465E-2"/>
                  <c:y val="4.27272979766418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6F0-4CA0-A985-0AD8782538F1}"/>
                </c:ext>
              </c:extLst>
            </c:dLbl>
            <c:dLbl>
              <c:idx val="2"/>
              <c:layout>
                <c:manualLayout>
                  <c:x val="-3.1767333685473402E-2"/>
                  <c:y val="3.78178422141676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6F0-4CA0-A985-0AD8782538F1}"/>
                </c:ext>
              </c:extLst>
            </c:dLbl>
            <c:dLbl>
              <c:idx val="3"/>
              <c:layout>
                <c:manualLayout>
                  <c:x val="-3.8095208847723987E-2"/>
                  <c:y val="3.72970739768640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6F0-4CA0-A985-0AD8782538F1}"/>
                </c:ext>
              </c:extLst>
            </c:dLbl>
            <c:dLbl>
              <c:idx val="4"/>
              <c:layout>
                <c:manualLayout>
                  <c:x val="-3.4743326740943652E-2"/>
                  <c:y val="3.52122651335249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6F0-4CA0-A985-0AD8782538F1}"/>
                </c:ext>
              </c:extLst>
            </c:dLbl>
            <c:dLbl>
              <c:idx val="5"/>
              <c:layout>
                <c:manualLayout>
                  <c:x val="-4.1071406635792992E-2"/>
                  <c:y val="3.49515338360482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6F0-4CA0-A985-0AD8782538F1}"/>
                </c:ext>
              </c:extLst>
            </c:dLbl>
            <c:dLbl>
              <c:idx val="6"/>
              <c:layout>
                <c:manualLayout>
                  <c:x val="-3.7719524529012657E-2"/>
                  <c:y val="3.94908969712119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6F0-4CA0-A985-0AD8782538F1}"/>
                </c:ext>
              </c:extLst>
            </c:dLbl>
            <c:dLbl>
              <c:idx val="7"/>
              <c:layout>
                <c:manualLayout>
                  <c:x val="-3.9567645697953902E-2"/>
                  <c:y val="3.90999736144093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6F0-4CA0-A985-0AD8782538F1}"/>
                </c:ext>
              </c:extLst>
            </c:dLbl>
            <c:dLbl>
              <c:idx val="8"/>
              <c:layout>
                <c:manualLayout>
                  <c:x val="-3.6936012873585812E-2"/>
                  <c:y val="3.78178422141676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6F0-4CA0-A985-0AD8782538F1}"/>
                </c:ext>
              </c:extLst>
            </c:dLbl>
            <c:dLbl>
              <c:idx val="9"/>
              <c:layout>
                <c:manualLayout>
                  <c:x val="-4.0663988764274885E-2"/>
                  <c:y val="3.76876501548417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6F0-4CA0-A985-0AD8782538F1}"/>
                </c:ext>
              </c:extLst>
            </c:dLbl>
            <c:dLbl>
              <c:idx val="10"/>
              <c:layout>
                <c:manualLayout>
                  <c:x val="-4.0194127450137278E-2"/>
                  <c:y val="3.7783471510505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6F0-4CA0-A985-0AD8782538F1}"/>
                </c:ext>
              </c:extLst>
            </c:dLbl>
            <c:dLbl>
              <c:idx val="11"/>
              <c:layout>
                <c:manualLayout>
                  <c:x val="-3.7593984962406013E-2"/>
                  <c:y val="3.77833753148614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6F0-4CA0-A985-0AD8782538F1}"/>
                </c:ext>
              </c:extLst>
            </c:dLbl>
            <c:dLbl>
              <c:idx val="12"/>
              <c:layout>
                <c:manualLayout>
                  <c:x val="-2.860114404576183E-2"/>
                  <c:y val="3.96825396825397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6F0-4CA0-A985-0AD8782538F1}"/>
                </c:ext>
              </c:extLst>
            </c:dLbl>
            <c:dLbl>
              <c:idx val="13"/>
              <c:layout>
                <c:manualLayout>
                  <c:x val="-2.8828828828828829E-2"/>
                  <c:y val="3.63108206245461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6F0-4CA0-A985-0AD8782538F1}"/>
                </c:ext>
              </c:extLst>
            </c:dLbl>
            <c:dLbl>
              <c:idx val="14"/>
              <c:layout>
                <c:manualLayout>
                  <c:x val="-2.1621621621621796E-2"/>
                  <c:y val="3.40715502555366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6F0-4CA0-A985-0AD8782538F1}"/>
                </c:ext>
              </c:extLst>
            </c:dLbl>
            <c:dLbl>
              <c:idx val="15"/>
              <c:layout>
                <c:manualLayout>
                  <c:x val="-2.6426426426426425E-2"/>
                  <c:y val="3.40715502555366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6F0-4CA0-A985-0AD8782538F1}"/>
                </c:ext>
              </c:extLst>
            </c:dLbl>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'[5]Time series &amp; results'!$A$30:$A$45</c:f>
              <c:strCache>
                <c:ptCount val="16"/>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strCache>
            </c:strRef>
          </c:cat>
          <c:val>
            <c:numRef>
              <c:f>'[5]Time series &amp; results'!$D$30:$D$45</c:f>
              <c:numCache>
                <c:formatCode>General</c:formatCode>
                <c:ptCount val="16"/>
                <c:pt idx="0">
                  <c:v>73.834519823223275</c:v>
                </c:pt>
                <c:pt idx="1">
                  <c:v>80.6440273505454</c:v>
                </c:pt>
                <c:pt idx="2">
                  <c:v>86.610909999002303</c:v>
                </c:pt>
                <c:pt idx="3">
                  <c:v>98.328570958851586</c:v>
                </c:pt>
                <c:pt idx="4">
                  <c:v>105.60560338942055</c:v>
                </c:pt>
                <c:pt idx="5">
                  <c:v>108.9062606116749</c:v>
                </c:pt>
                <c:pt idx="6">
                  <c:v>115.00030210934337</c:v>
                </c:pt>
                <c:pt idx="7">
                  <c:v>113.20671475114921</c:v>
                </c:pt>
                <c:pt idx="8">
                  <c:v>112.27418646899224</c:v>
                </c:pt>
                <c:pt idx="9">
                  <c:v>112.35889521087461</c:v>
                </c:pt>
                <c:pt idx="10">
                  <c:v>109.83678533999252</c:v>
                </c:pt>
                <c:pt idx="11">
                  <c:v>103.72903081265859</c:v>
                </c:pt>
                <c:pt idx="12">
                  <c:v>100.86544492771058</c:v>
                </c:pt>
                <c:pt idx="13">
                  <c:v>98.076149119305782</c:v>
                </c:pt>
                <c:pt idx="14">
                  <c:v>95.553903071392639</c:v>
                </c:pt>
                <c:pt idx="15">
                  <c:v>93.475652973951881</c:v>
                </c:pt>
              </c:numCache>
            </c:numRef>
          </c:val>
          <c:smooth val="0"/>
          <c:extLst>
            <c:ext xmlns:c16="http://schemas.microsoft.com/office/drawing/2014/chart" uri="{C3380CC4-5D6E-409C-BE32-E72D297353CC}">
              <c16:uniqueId val="{00000010-66F0-4CA0-A985-0AD8782538F1}"/>
            </c:ext>
          </c:extLst>
        </c:ser>
        <c:dLbls>
          <c:showLegendKey val="0"/>
          <c:showVal val="0"/>
          <c:showCatName val="0"/>
          <c:showSerName val="0"/>
          <c:showPercent val="0"/>
          <c:showBubbleSize val="0"/>
        </c:dLbls>
        <c:marker val="1"/>
        <c:smooth val="0"/>
        <c:axId val="572932320"/>
        <c:axId val="572932712"/>
      </c:lineChart>
      <c:catAx>
        <c:axId val="572932320"/>
        <c:scaling>
          <c:orientation val="minMax"/>
        </c:scaling>
        <c:delete val="0"/>
        <c:axPos val="b"/>
        <c:numFmt formatCode="General" sourceLinked="1"/>
        <c:majorTickMark val="out"/>
        <c:minorTickMark val="none"/>
        <c:tickLblPos val="nextTo"/>
        <c:spPr>
          <a:ln w="3175">
            <a:solidFill>
              <a:srgbClr val="000000"/>
            </a:solidFill>
            <a:prstDash val="solid"/>
          </a:ln>
        </c:spPr>
        <c:txPr>
          <a:bodyPr rot="-1500000" vert="horz"/>
          <a:lstStyle/>
          <a:p>
            <a:pPr>
              <a:defRPr sz="800" b="0" i="0" u="none" strike="noStrike" baseline="0">
                <a:solidFill>
                  <a:srgbClr val="000000"/>
                </a:solidFill>
                <a:latin typeface="Arial"/>
                <a:ea typeface="Arial"/>
                <a:cs typeface="Arial"/>
              </a:defRPr>
            </a:pPr>
            <a:endParaRPr lang="en-US"/>
          </a:p>
        </c:txPr>
        <c:crossAx val="572932712"/>
        <c:crosses val="autoZero"/>
        <c:auto val="1"/>
        <c:lblAlgn val="ctr"/>
        <c:lblOffset val="100"/>
        <c:tickLblSkip val="1"/>
        <c:tickMarkSkip val="1"/>
        <c:noMultiLvlLbl val="0"/>
      </c:catAx>
      <c:valAx>
        <c:axId val="572932712"/>
        <c:scaling>
          <c:orientation val="minMax"/>
        </c:scaling>
        <c:delete val="0"/>
        <c:axPos val="l"/>
        <c:title>
          <c:tx>
            <c:rich>
              <a:bodyPr/>
              <a:lstStyle/>
              <a:p>
                <a:pPr>
                  <a:defRPr sz="800" b="0" i="0" u="none" strike="noStrike" baseline="0">
                    <a:solidFill>
                      <a:srgbClr val="000000"/>
                    </a:solidFill>
                    <a:latin typeface="Arial"/>
                    <a:ea typeface="Arial"/>
                    <a:cs typeface="Arial"/>
                  </a:defRPr>
                </a:pPr>
                <a:r>
                  <a:rPr lang="en-AU"/>
                  <a:t>Yield</a:t>
                </a:r>
                <a:r>
                  <a:rPr lang="en-AU" baseline="0"/>
                  <a:t> (kg per capita)</a:t>
                </a:r>
                <a:endParaRPr lang="en-AU"/>
              </a:p>
            </c:rich>
          </c:tx>
          <c:layout>
            <c:manualLayout>
              <c:xMode val="edge"/>
              <c:yMode val="edge"/>
              <c:x val="4.1982466700242809E-3"/>
              <c:y val="0.2799323695649155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7293232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51603510498689"/>
          <c:y val="5.8419440035169794E-2"/>
          <c:w val="0.83646510006561681"/>
          <c:h val="0.78644290816433093"/>
        </c:manualLayout>
      </c:layout>
      <c:lineChart>
        <c:grouping val="standard"/>
        <c:varyColors val="0"/>
        <c:ser>
          <c:idx val="0"/>
          <c:order val="0"/>
          <c:spPr>
            <a:ln>
              <a:solidFill>
                <a:srgbClr val="92D050"/>
              </a:solidFill>
            </a:ln>
          </c:spPr>
          <c:marker>
            <c:symbol val="square"/>
            <c:size val="6"/>
            <c:spPr>
              <a:solidFill>
                <a:srgbClr val="FFFFFF"/>
              </a:solidFill>
              <a:ln w="15875">
                <a:solidFill>
                  <a:srgbClr val="A5D26E"/>
                </a:solidFill>
                <a:prstDash val="solid"/>
              </a:ln>
            </c:spPr>
          </c:marker>
          <c:dLbls>
            <c:numFmt formatCode="#,##0" sourceLinked="0"/>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'[6]Time series'!$B$31:$B$46</c:f>
              <c:strCache>
                <c:ptCount val="16"/>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strCache>
            </c:strRef>
          </c:cat>
          <c:val>
            <c:numRef>
              <c:f>'[6]Time series'!$F$31:$F$46</c:f>
              <c:numCache>
                <c:formatCode>General</c:formatCode>
                <c:ptCount val="16"/>
                <c:pt idx="0">
                  <c:v>129.86926484542286</c:v>
                </c:pt>
                <c:pt idx="1">
                  <c:v>137.98295839660298</c:v>
                </c:pt>
                <c:pt idx="2">
                  <c:v>172.09735055927939</c:v>
                </c:pt>
                <c:pt idx="3">
                  <c:v>213.12322120303642</c:v>
                </c:pt>
                <c:pt idx="4">
                  <c:v>240.68331704247981</c:v>
                </c:pt>
                <c:pt idx="5">
                  <c:v>234.76385733197284</c:v>
                </c:pt>
                <c:pt idx="6">
                  <c:v>248.82080625096506</c:v>
                </c:pt>
                <c:pt idx="7">
                  <c:v>255.58223922307386</c:v>
                </c:pt>
                <c:pt idx="8">
                  <c:v>301.71443352797752</c:v>
                </c:pt>
                <c:pt idx="9">
                  <c:v>366.71592033118003</c:v>
                </c:pt>
                <c:pt idx="10">
                  <c:v>354.82680906522364</c:v>
                </c:pt>
                <c:pt idx="11">
                  <c:v>319.7190604730564</c:v>
                </c:pt>
                <c:pt idx="12">
                  <c:v>332.16265939224769</c:v>
                </c:pt>
                <c:pt idx="13">
                  <c:v>277.79848080362888</c:v>
                </c:pt>
                <c:pt idx="14">
                  <c:v>289.76204634403746</c:v>
                </c:pt>
                <c:pt idx="15">
                  <c:v>324.06488104697979</c:v>
                </c:pt>
              </c:numCache>
            </c:numRef>
          </c:val>
          <c:smooth val="0"/>
          <c:extLst>
            <c:ext xmlns:c16="http://schemas.microsoft.com/office/drawing/2014/chart" uri="{C3380CC4-5D6E-409C-BE32-E72D297353CC}">
              <c16:uniqueId val="{00000010-8350-48F5-B716-085BEE812A2C}"/>
            </c:ext>
          </c:extLst>
        </c:ser>
        <c:dLbls>
          <c:showLegendKey val="0"/>
          <c:showVal val="0"/>
          <c:showCatName val="0"/>
          <c:showSerName val="0"/>
          <c:showPercent val="0"/>
          <c:showBubbleSize val="0"/>
        </c:dLbls>
        <c:marker val="1"/>
        <c:smooth val="0"/>
        <c:axId val="709457960"/>
        <c:axId val="709458352"/>
      </c:lineChart>
      <c:catAx>
        <c:axId val="709457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1500000" vert="horz"/>
          <a:lstStyle/>
          <a:p>
            <a:pPr>
              <a:defRPr sz="800" b="0" i="0" u="none" strike="noStrike" baseline="0">
                <a:solidFill>
                  <a:sysClr val="windowText" lastClr="000000"/>
                </a:solidFill>
                <a:latin typeface="Arial"/>
                <a:ea typeface="Arial"/>
                <a:cs typeface="Arial"/>
              </a:defRPr>
            </a:pPr>
            <a:endParaRPr lang="en-US"/>
          </a:p>
        </c:txPr>
        <c:crossAx val="709458352"/>
        <c:crosses val="autoZero"/>
        <c:auto val="1"/>
        <c:lblAlgn val="ctr"/>
        <c:lblOffset val="100"/>
        <c:tickLblSkip val="1"/>
        <c:tickMarkSkip val="1"/>
        <c:noMultiLvlLbl val="0"/>
      </c:catAx>
      <c:valAx>
        <c:axId val="709458352"/>
        <c:scaling>
          <c:orientation val="minMax"/>
        </c:scaling>
        <c:delete val="0"/>
        <c:axPos val="l"/>
        <c:title>
          <c:tx>
            <c:rich>
              <a:bodyPr/>
              <a:lstStyle/>
              <a:p>
                <a:pPr>
                  <a:defRPr sz="800" b="0" i="0" u="none" strike="noStrike" baseline="0">
                    <a:solidFill>
                      <a:srgbClr val="000000"/>
                    </a:solidFill>
                    <a:latin typeface="Arial"/>
                    <a:ea typeface="Arial"/>
                    <a:cs typeface="Arial"/>
                  </a:defRPr>
                </a:pPr>
                <a:r>
                  <a:rPr lang="en-AU"/>
                  <a:t>Tonnes ('000)</a:t>
                </a:r>
              </a:p>
            </c:rich>
          </c:tx>
          <c:layout>
            <c:manualLayout>
              <c:xMode val="edge"/>
              <c:yMode val="edge"/>
              <c:x val="4.759883530183728E-3"/>
              <c:y val="0.2636211421848130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0945796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51603510498689"/>
          <c:y val="5.8419440035169794E-2"/>
          <c:w val="0.83646510006561681"/>
          <c:h val="0.78644290816433093"/>
        </c:manualLayout>
      </c:layout>
      <c:lineChart>
        <c:grouping val="standard"/>
        <c:varyColors val="0"/>
        <c:ser>
          <c:idx val="0"/>
          <c:order val="0"/>
          <c:spPr>
            <a:ln>
              <a:solidFill>
                <a:srgbClr val="92D050"/>
              </a:solidFill>
            </a:ln>
          </c:spPr>
          <c:marker>
            <c:symbol val="square"/>
            <c:size val="6"/>
            <c:spPr>
              <a:solidFill>
                <a:srgbClr val="FFFFFF"/>
              </a:solidFill>
              <a:ln w="15875">
                <a:solidFill>
                  <a:srgbClr val="A5D26E"/>
                </a:solidFill>
                <a:prstDash val="solid"/>
              </a:ln>
            </c:spPr>
          </c:marker>
          <c:dLbls>
            <c:numFmt formatCode="#,##0" sourceLinked="0"/>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'[6]Time series'!$B$31:$B$46</c:f>
              <c:strCache>
                <c:ptCount val="16"/>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strCache>
            </c:strRef>
          </c:cat>
          <c:val>
            <c:numRef>
              <c:f>'[6]Time series'!$C$31:$C$46</c:f>
              <c:numCache>
                <c:formatCode>General</c:formatCode>
                <c:ptCount val="16"/>
                <c:pt idx="0">
                  <c:v>118937</c:v>
                </c:pt>
                <c:pt idx="1">
                  <c:v>141484</c:v>
                </c:pt>
                <c:pt idx="2">
                  <c:v>179058</c:v>
                </c:pt>
                <c:pt idx="3">
                  <c:v>238503</c:v>
                </c:pt>
                <c:pt idx="4">
                  <c:v>257070</c:v>
                </c:pt>
                <c:pt idx="5">
                  <c:v>247566</c:v>
                </c:pt>
                <c:pt idx="6">
                  <c:v>256218</c:v>
                </c:pt>
                <c:pt idx="7">
                  <c:v>266594</c:v>
                </c:pt>
                <c:pt idx="8">
                  <c:v>314925</c:v>
                </c:pt>
                <c:pt idx="9">
                  <c:v>390390</c:v>
                </c:pt>
                <c:pt idx="10">
                  <c:v>397224</c:v>
                </c:pt>
                <c:pt idx="11">
                  <c:v>368951</c:v>
                </c:pt>
                <c:pt idx="12">
                  <c:v>392691</c:v>
                </c:pt>
                <c:pt idx="13">
                  <c:v>382211.54000000004</c:v>
                </c:pt>
                <c:pt idx="14">
                  <c:v>393726.93</c:v>
                </c:pt>
                <c:pt idx="15">
                  <c:v>462873.86</c:v>
                </c:pt>
              </c:numCache>
            </c:numRef>
          </c:val>
          <c:smooth val="0"/>
          <c:extLst>
            <c:ext xmlns:c16="http://schemas.microsoft.com/office/drawing/2014/chart" uri="{C3380CC4-5D6E-409C-BE32-E72D297353CC}">
              <c16:uniqueId val="{0000000F-87D7-40E1-8040-5D6A11A9E291}"/>
            </c:ext>
          </c:extLst>
        </c:ser>
        <c:dLbls>
          <c:showLegendKey val="0"/>
          <c:showVal val="0"/>
          <c:showCatName val="0"/>
          <c:showSerName val="0"/>
          <c:showPercent val="0"/>
          <c:showBubbleSize val="0"/>
        </c:dLbls>
        <c:marker val="1"/>
        <c:smooth val="0"/>
        <c:axId val="705075848"/>
        <c:axId val="705076240"/>
      </c:lineChart>
      <c:catAx>
        <c:axId val="705075848"/>
        <c:scaling>
          <c:orientation val="minMax"/>
        </c:scaling>
        <c:delete val="0"/>
        <c:axPos val="b"/>
        <c:numFmt formatCode="General" sourceLinked="1"/>
        <c:majorTickMark val="out"/>
        <c:minorTickMark val="none"/>
        <c:tickLblPos val="nextTo"/>
        <c:spPr>
          <a:ln w="3175">
            <a:solidFill>
              <a:srgbClr val="000000"/>
            </a:solidFill>
            <a:prstDash val="solid"/>
          </a:ln>
        </c:spPr>
        <c:txPr>
          <a:bodyPr rot="-1500000" vert="horz"/>
          <a:lstStyle/>
          <a:p>
            <a:pPr>
              <a:defRPr sz="800" b="0" i="0" u="none" strike="noStrike" baseline="0">
                <a:solidFill>
                  <a:srgbClr val="000000"/>
                </a:solidFill>
                <a:latin typeface="Arial"/>
                <a:ea typeface="Arial"/>
                <a:cs typeface="Arial"/>
              </a:defRPr>
            </a:pPr>
            <a:endParaRPr lang="en-US"/>
          </a:p>
        </c:txPr>
        <c:crossAx val="705076240"/>
        <c:crosses val="autoZero"/>
        <c:auto val="1"/>
        <c:lblAlgn val="ctr"/>
        <c:lblOffset val="100"/>
        <c:tickLblSkip val="1"/>
        <c:tickMarkSkip val="1"/>
        <c:noMultiLvlLbl val="0"/>
      </c:catAx>
      <c:valAx>
        <c:axId val="705076240"/>
        <c:scaling>
          <c:orientation val="minMax"/>
        </c:scaling>
        <c:delete val="0"/>
        <c:axPos val="l"/>
        <c:title>
          <c:tx>
            <c:rich>
              <a:bodyPr/>
              <a:lstStyle/>
              <a:p>
                <a:pPr>
                  <a:defRPr sz="800" b="0" i="0" u="none" strike="noStrike" baseline="0">
                    <a:solidFill>
                      <a:srgbClr val="000000"/>
                    </a:solidFill>
                    <a:latin typeface="Arial"/>
                    <a:ea typeface="Arial"/>
                    <a:cs typeface="Arial"/>
                  </a:defRPr>
                </a:pPr>
                <a:r>
                  <a:rPr lang="en-AU"/>
                  <a:t>Tonnes ('000)</a:t>
                </a:r>
              </a:p>
            </c:rich>
          </c:tx>
          <c:layout>
            <c:manualLayout>
              <c:xMode val="edge"/>
              <c:yMode val="edge"/>
              <c:x val="4.759883530183728E-3"/>
              <c:y val="0.2636211421848130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05075848"/>
        <c:crosses val="autoZero"/>
        <c:crossBetween val="between"/>
        <c:dispUnits>
          <c:builtInUnit val="thousands"/>
        </c:dispUnits>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441994750656168"/>
          <c:y val="3.9594625742603702E-2"/>
          <c:w val="0.85090887244244684"/>
          <c:h val="0.7152818241469816"/>
        </c:manualLayout>
      </c:layout>
      <c:lineChart>
        <c:grouping val="standard"/>
        <c:varyColors val="0"/>
        <c:ser>
          <c:idx val="0"/>
          <c:order val="0"/>
          <c:spPr>
            <a:ln w="15875">
              <a:solidFill>
                <a:srgbClr val="92D050"/>
              </a:solidFill>
            </a:ln>
          </c:spPr>
          <c:marker>
            <c:symbol val="square"/>
            <c:size val="6"/>
            <c:spPr>
              <a:solidFill>
                <a:schemeClr val="bg1"/>
              </a:solidFill>
              <a:ln w="15875">
                <a:solidFill>
                  <a:srgbClr val="92D050"/>
                </a:solidFill>
              </a:ln>
            </c:spPr>
          </c:marker>
          <c:dLbls>
            <c:dLbl>
              <c:idx val="0"/>
              <c:layout>
                <c:manualLayout>
                  <c:x val="-3.0294525684289465E-2"/>
                  <c:y val="-3.3023874848505129E-2"/>
                </c:manualLayout>
              </c:layout>
              <c:numFmt formatCode="#,##0" sourceLinked="0"/>
              <c:spPr/>
              <c:txPr>
                <a:bodyPr/>
                <a:lstStyle/>
                <a:p>
                  <a:pPr>
                    <a:defRPr sz="800" b="0"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7A5-48C8-828B-56679674D474}"/>
                </c:ext>
              </c:extLst>
            </c:dLbl>
            <c:dLbl>
              <c:idx val="1"/>
              <c:layout>
                <c:manualLayout>
                  <c:x val="-3.5714285714285733E-2"/>
                  <c:y val="-4.15486307837582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7A5-48C8-828B-56679674D474}"/>
                </c:ext>
              </c:extLst>
            </c:dLbl>
            <c:dLbl>
              <c:idx val="2"/>
              <c:layout>
                <c:manualLayout>
                  <c:x val="-3.5714285714285712E-2"/>
                  <c:y val="-3.77714825306893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7A5-48C8-828B-56679674D474}"/>
                </c:ext>
              </c:extLst>
            </c:dLbl>
            <c:dLbl>
              <c:idx val="3"/>
              <c:layout>
                <c:manualLayout>
                  <c:x val="-3.0952380952380953E-2"/>
                  <c:y val="-4.15486307837582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7A5-48C8-828B-56679674D474}"/>
                </c:ext>
              </c:extLst>
            </c:dLbl>
            <c:dLbl>
              <c:idx val="4"/>
              <c:layout>
                <c:manualLayout>
                  <c:x val="-3.0952380952380995E-2"/>
                  <c:y val="-3.77714825306893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7A5-48C8-828B-56679674D474}"/>
                </c:ext>
              </c:extLst>
            </c:dLbl>
            <c:dLbl>
              <c:idx val="5"/>
              <c:layout>
                <c:manualLayout>
                  <c:x val="-2.6190476190476191E-2"/>
                  <c:y val="-4.154863078375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7A5-48C8-828B-56679674D474}"/>
                </c:ext>
              </c:extLst>
            </c:dLbl>
            <c:dLbl>
              <c:idx val="6"/>
              <c:layout>
                <c:manualLayout>
                  <c:x val="-2.8571428571428571E-2"/>
                  <c:y val="-4.15486307837582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7A5-48C8-828B-56679674D474}"/>
                </c:ext>
              </c:extLst>
            </c:dLbl>
            <c:dLbl>
              <c:idx val="7"/>
              <c:layout>
                <c:manualLayout>
                  <c:x val="-3.5714285714285712E-2"/>
                  <c:y val="-4.53257790368271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7A5-48C8-828B-56679674D474}"/>
                </c:ext>
              </c:extLst>
            </c:dLbl>
            <c:dLbl>
              <c:idx val="8"/>
              <c:layout>
                <c:manualLayout>
                  <c:x val="-3.5714285714285803E-2"/>
                  <c:y val="-4.15486307837582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7A5-48C8-828B-56679674D474}"/>
                </c:ext>
              </c:extLst>
            </c:dLbl>
            <c:dLbl>
              <c:idx val="9"/>
              <c:layout>
                <c:manualLayout>
                  <c:x val="-3.5714285714285629E-2"/>
                  <c:y val="-3.39943342776204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7A5-48C8-828B-56679674D474}"/>
                </c:ext>
              </c:extLst>
            </c:dLbl>
            <c:dLbl>
              <c:idx val="10"/>
              <c:layout>
                <c:manualLayout>
                  <c:x val="-3.3333333333333423E-2"/>
                  <c:y val="-3.77714825306893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7A5-48C8-828B-56679674D474}"/>
                </c:ext>
              </c:extLst>
            </c:dLbl>
            <c:dLbl>
              <c:idx val="11"/>
              <c:layout>
                <c:manualLayout>
                  <c:x val="-3.3333333333333333E-2"/>
                  <c:y val="-4.154863078375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7A5-48C8-828B-56679674D474}"/>
                </c:ext>
              </c:extLst>
            </c:dLbl>
            <c:dLbl>
              <c:idx val="12"/>
              <c:layout>
                <c:manualLayout>
                  <c:x val="-4.0476190476190478E-2"/>
                  <c:y val="-4.61537775200196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7A5-48C8-828B-56679674D474}"/>
                </c:ext>
              </c:extLst>
            </c:dLbl>
            <c:dLbl>
              <c:idx val="13"/>
              <c:layout>
                <c:manualLayout>
                  <c:x val="-3.3333333333333333E-2"/>
                  <c:y val="-3.77714825306893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7A5-48C8-828B-56679674D474}"/>
                </c:ext>
              </c:extLst>
            </c:dLbl>
            <c:dLbl>
              <c:idx val="14"/>
              <c:layout>
                <c:manualLayout>
                  <c:x val="-3.3333333333333333E-2"/>
                  <c:y val="-3.77714825306893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7A5-48C8-828B-56679674D474}"/>
                </c:ext>
              </c:extLst>
            </c:dLbl>
            <c:dLbl>
              <c:idx val="15"/>
              <c:layout>
                <c:manualLayout>
                  <c:x val="-3.3333333333333333E-2"/>
                  <c:y val="-3.77714825306893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7A5-48C8-828B-56679674D474}"/>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'[1]kg per capita'!$A$24:$A$39</c:f>
              <c:strCache>
                <c:ptCount val="16"/>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strCache>
            </c:strRef>
          </c:cat>
          <c:val>
            <c:numRef>
              <c:f>'[1]kg per capita'!$D$24:$D$39</c:f>
              <c:numCache>
                <c:formatCode>General</c:formatCode>
                <c:ptCount val="16"/>
                <c:pt idx="0">
                  <c:v>24.688321238127905</c:v>
                </c:pt>
                <c:pt idx="1">
                  <c:v>28.736571757606654</c:v>
                </c:pt>
                <c:pt idx="2">
                  <c:v>35.64373707584533</c:v>
                </c:pt>
                <c:pt idx="3">
                  <c:v>47.241416534715945</c:v>
                </c:pt>
                <c:pt idx="4">
                  <c:v>50.420232749573785</c:v>
                </c:pt>
                <c:pt idx="5">
                  <c:v>48.038289154485028</c:v>
                </c:pt>
                <c:pt idx="6">
                  <c:v>48.744294309291099</c:v>
                </c:pt>
                <c:pt idx="7">
                  <c:v>49.627186409959613</c:v>
                </c:pt>
                <c:pt idx="8">
                  <c:v>58.199936239963336</c:v>
                </c:pt>
                <c:pt idx="9">
                  <c:v>70.495287222383837</c:v>
                </c:pt>
                <c:pt idx="10">
                  <c:v>70.506338735414076</c:v>
                </c:pt>
                <c:pt idx="11">
                  <c:v>62.74523473603579</c:v>
                </c:pt>
                <c:pt idx="12">
                  <c:v>67.222421271188509</c:v>
                </c:pt>
                <c:pt idx="13">
                  <c:v>64.620817658209731</c:v>
                </c:pt>
                <c:pt idx="14">
                  <c:v>64.885333687538747</c:v>
                </c:pt>
                <c:pt idx="15">
                  <c:v>75.171616154730529</c:v>
                </c:pt>
              </c:numCache>
            </c:numRef>
          </c:val>
          <c:smooth val="0"/>
          <c:extLst>
            <c:ext xmlns:c16="http://schemas.microsoft.com/office/drawing/2014/chart" uri="{C3380CC4-5D6E-409C-BE32-E72D297353CC}">
              <c16:uniqueId val="{00000010-27A5-48C8-828B-56679674D474}"/>
            </c:ext>
          </c:extLst>
        </c:ser>
        <c:dLbls>
          <c:showLegendKey val="0"/>
          <c:showVal val="0"/>
          <c:showCatName val="0"/>
          <c:showSerName val="0"/>
          <c:showPercent val="0"/>
          <c:showBubbleSize val="0"/>
        </c:dLbls>
        <c:marker val="1"/>
        <c:smooth val="0"/>
        <c:axId val="340324184"/>
        <c:axId val="340324968"/>
      </c:lineChart>
      <c:catAx>
        <c:axId val="340324184"/>
        <c:scaling>
          <c:orientation val="minMax"/>
        </c:scaling>
        <c:delete val="0"/>
        <c:axPos val="b"/>
        <c:numFmt formatCode="General" sourceLinked="1"/>
        <c:majorTickMark val="out"/>
        <c:minorTickMark val="none"/>
        <c:tickLblPos val="nextTo"/>
        <c:txPr>
          <a:bodyPr rot="-1500000" vert="horz"/>
          <a:lstStyle/>
          <a:p>
            <a:pPr>
              <a:defRPr sz="800" b="0" i="0" u="none" strike="noStrike" baseline="0">
                <a:solidFill>
                  <a:sysClr val="windowText" lastClr="000000"/>
                </a:solidFill>
                <a:latin typeface="Arial"/>
                <a:ea typeface="Arial"/>
                <a:cs typeface="Arial"/>
              </a:defRPr>
            </a:pPr>
            <a:endParaRPr lang="en-US"/>
          </a:p>
        </c:txPr>
        <c:crossAx val="340324968"/>
        <c:crosses val="autoZero"/>
        <c:auto val="1"/>
        <c:lblAlgn val="ctr"/>
        <c:lblOffset val="100"/>
        <c:noMultiLvlLbl val="0"/>
      </c:catAx>
      <c:valAx>
        <c:axId val="340324968"/>
        <c:scaling>
          <c:orientation val="minMax"/>
        </c:scaling>
        <c:delete val="0"/>
        <c:axPos val="l"/>
        <c:title>
          <c:tx>
            <c:rich>
              <a:bodyPr/>
              <a:lstStyle/>
              <a:p>
                <a:pPr>
                  <a:defRPr sz="800" b="0" i="0" u="none" strike="noStrike" baseline="0">
                    <a:solidFill>
                      <a:srgbClr val="000000"/>
                    </a:solidFill>
                    <a:latin typeface="Arial"/>
                    <a:ea typeface="Arial"/>
                    <a:cs typeface="Arial"/>
                  </a:defRPr>
                </a:pPr>
                <a:r>
                  <a:rPr lang="en-AU" baseline="0"/>
                  <a:t>Yield (kg per person)</a:t>
                </a:r>
              </a:p>
            </c:rich>
          </c:tx>
          <c:layout>
            <c:manualLayout>
              <c:xMode val="edge"/>
              <c:yMode val="edge"/>
              <c:x val="3.9521934758155229E-3"/>
              <c:y val="0.31075863264839643"/>
            </c:manualLayout>
          </c:layout>
          <c:overlay val="0"/>
        </c:title>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340324184"/>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41996252614346"/>
          <c:y val="5.0925925925925923E-2"/>
          <c:w val="0.85090887244244684"/>
          <c:h val="0.7152818241469816"/>
        </c:manualLayout>
      </c:layout>
      <c:lineChart>
        <c:grouping val="standard"/>
        <c:varyColors val="0"/>
        <c:ser>
          <c:idx val="0"/>
          <c:order val="0"/>
          <c:tx>
            <c:strRef>
              <c:f>'[1]time series'!$B$5</c:f>
              <c:strCache>
                <c:ptCount val="1"/>
                <c:pt idx="0">
                  <c:v>Garbage</c:v>
                </c:pt>
              </c:strCache>
            </c:strRef>
          </c:tx>
          <c:spPr>
            <a:ln w="15875">
              <a:solidFill>
                <a:srgbClr val="F26531"/>
              </a:solidFill>
            </a:ln>
          </c:spPr>
          <c:marker>
            <c:symbol val="square"/>
            <c:size val="6"/>
            <c:spPr>
              <a:solidFill>
                <a:schemeClr val="bg1"/>
              </a:solidFill>
              <a:ln w="15875">
                <a:solidFill>
                  <a:srgbClr val="F26531"/>
                </a:solidFill>
              </a:ln>
            </c:spPr>
          </c:marker>
          <c:dLbls>
            <c:dLbl>
              <c:idx val="0"/>
              <c:layout>
                <c:manualLayout>
                  <c:x val="-4.2270082965926242E-2"/>
                  <c:y val="-3.7874801577946489E-2"/>
                </c:manualLayout>
              </c:layout>
              <c:spPr/>
              <c:txPr>
                <a:bodyPr/>
                <a:lstStyle/>
                <a:p>
                  <a:pPr>
                    <a:defRPr sz="800" b="0"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B4C-4C97-A453-EEE997232D0C}"/>
                </c:ext>
              </c:extLst>
            </c:dLbl>
            <c:dLbl>
              <c:idx val="16"/>
              <c:layout>
                <c:manualLayout>
                  <c:x val="-1.4311270125223789E-2"/>
                  <c:y val="-3.59281437125748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B4C-4C97-A453-EEE997232D0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strRef>
              <c:f>'[1]time series'!$A$6:$A$22</c:f>
              <c:strCache>
                <c:ptCount val="17"/>
                <c:pt idx="0">
                  <c:v>2000-01</c:v>
                </c:pt>
                <c:pt idx="1">
                  <c:v>2001-02</c:v>
                </c:pt>
                <c:pt idx="2">
                  <c:v>2002-03</c:v>
                </c:pt>
                <c:pt idx="3">
                  <c:v>2003-04</c:v>
                </c:pt>
                <c:pt idx="4">
                  <c:v>2004-05</c:v>
                </c:pt>
                <c:pt idx="5">
                  <c:v>2005-06</c:v>
                </c:pt>
                <c:pt idx="6">
                  <c:v>2006-07</c:v>
                </c:pt>
                <c:pt idx="7">
                  <c:v>2007-08</c:v>
                </c:pt>
                <c:pt idx="8">
                  <c:v>2008-09</c:v>
                </c:pt>
                <c:pt idx="9">
                  <c:v>2009-10</c:v>
                </c:pt>
                <c:pt idx="10">
                  <c:v>2010-11</c:v>
                </c:pt>
                <c:pt idx="11">
                  <c:v>2011-12</c:v>
                </c:pt>
                <c:pt idx="12">
                  <c:v>2012-13</c:v>
                </c:pt>
                <c:pt idx="13">
                  <c:v>2013-14</c:v>
                </c:pt>
                <c:pt idx="14">
                  <c:v>2014-15</c:v>
                </c:pt>
                <c:pt idx="15">
                  <c:v>2015-16</c:v>
                </c:pt>
                <c:pt idx="16">
                  <c:v>2016-17</c:v>
                </c:pt>
              </c:strCache>
            </c:strRef>
          </c:cat>
          <c:val>
            <c:numRef>
              <c:f>'[1]time series'!$B$6:$B$22</c:f>
              <c:numCache>
                <c:formatCode>General</c:formatCode>
                <c:ptCount val="17"/>
                <c:pt idx="0">
                  <c:v>1119</c:v>
                </c:pt>
                <c:pt idx="1">
                  <c:v>1116</c:v>
                </c:pt>
                <c:pt idx="2">
                  <c:v>1057</c:v>
                </c:pt>
                <c:pt idx="3">
                  <c:v>1069</c:v>
                </c:pt>
                <c:pt idx="4">
                  <c:v>1021</c:v>
                </c:pt>
                <c:pt idx="5">
                  <c:v>1027</c:v>
                </c:pt>
                <c:pt idx="6">
                  <c:v>1000.6378208251953</c:v>
                </c:pt>
                <c:pt idx="7">
                  <c:v>1007.5214739999998</c:v>
                </c:pt>
                <c:pt idx="8">
                  <c:v>1025</c:v>
                </c:pt>
                <c:pt idx="9">
                  <c:v>1059</c:v>
                </c:pt>
                <c:pt idx="10">
                  <c:v>1089</c:v>
                </c:pt>
                <c:pt idx="11">
                  <c:v>1111</c:v>
                </c:pt>
                <c:pt idx="12">
                  <c:v>1102</c:v>
                </c:pt>
                <c:pt idx="13">
                  <c:v>1131</c:v>
                </c:pt>
                <c:pt idx="14">
                  <c:v>1159</c:v>
                </c:pt>
                <c:pt idx="15">
                  <c:v>1160</c:v>
                </c:pt>
                <c:pt idx="16">
                  <c:v>1177</c:v>
                </c:pt>
              </c:numCache>
            </c:numRef>
          </c:val>
          <c:smooth val="0"/>
          <c:extLst>
            <c:ext xmlns:c16="http://schemas.microsoft.com/office/drawing/2014/chart" uri="{C3380CC4-5D6E-409C-BE32-E72D297353CC}">
              <c16:uniqueId val="{00000002-6B4C-4C97-A453-EEE997232D0C}"/>
            </c:ext>
          </c:extLst>
        </c:ser>
        <c:ser>
          <c:idx val="1"/>
          <c:order val="1"/>
          <c:tx>
            <c:strRef>
              <c:f>'[1]time series'!$C$5</c:f>
              <c:strCache>
                <c:ptCount val="1"/>
                <c:pt idx="0">
                  <c:v>Recyclables</c:v>
                </c:pt>
              </c:strCache>
            </c:strRef>
          </c:tx>
          <c:spPr>
            <a:ln w="15875">
              <a:solidFill>
                <a:srgbClr val="0093D0"/>
              </a:solidFill>
            </a:ln>
          </c:spPr>
          <c:marker>
            <c:symbol val="diamond"/>
            <c:size val="7"/>
            <c:spPr>
              <a:solidFill>
                <a:schemeClr val="bg1"/>
              </a:solidFill>
              <a:ln w="15875">
                <a:solidFill>
                  <a:srgbClr val="0093D0"/>
                </a:solidFill>
              </a:ln>
            </c:spPr>
          </c:marker>
          <c:dLbls>
            <c:dLbl>
              <c:idx val="0"/>
              <c:layout>
                <c:manualLayout>
                  <c:x val="-3.6787542646278128E-2"/>
                  <c:y val="-4.1666748585265791E-2"/>
                </c:manualLayout>
              </c:layout>
              <c:spPr/>
              <c:txPr>
                <a:bodyPr/>
                <a:lstStyle/>
                <a:p>
                  <a:pPr>
                    <a:defRPr sz="800" b="0"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B4C-4C97-A453-EEE997232D0C}"/>
                </c:ext>
              </c:extLst>
            </c:dLbl>
            <c:dLbl>
              <c:idx val="16"/>
              <c:layout>
                <c:manualLayout>
                  <c:x val="-2.6237328562909959E-2"/>
                  <c:y val="-3.59281437125748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B4C-4C97-A453-EEE997232D0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'[1]time series'!$A$6:$A$22</c:f>
              <c:strCache>
                <c:ptCount val="17"/>
                <c:pt idx="0">
                  <c:v>2000-01</c:v>
                </c:pt>
                <c:pt idx="1">
                  <c:v>2001-02</c:v>
                </c:pt>
                <c:pt idx="2">
                  <c:v>2002-03</c:v>
                </c:pt>
                <c:pt idx="3">
                  <c:v>2003-04</c:v>
                </c:pt>
                <c:pt idx="4">
                  <c:v>2004-05</c:v>
                </c:pt>
                <c:pt idx="5">
                  <c:v>2005-06</c:v>
                </c:pt>
                <c:pt idx="6">
                  <c:v>2006-07</c:v>
                </c:pt>
                <c:pt idx="7">
                  <c:v>2007-08</c:v>
                </c:pt>
                <c:pt idx="8">
                  <c:v>2008-09</c:v>
                </c:pt>
                <c:pt idx="9">
                  <c:v>2009-10</c:v>
                </c:pt>
                <c:pt idx="10">
                  <c:v>2010-11</c:v>
                </c:pt>
                <c:pt idx="11">
                  <c:v>2011-12</c:v>
                </c:pt>
                <c:pt idx="12">
                  <c:v>2012-13</c:v>
                </c:pt>
                <c:pt idx="13">
                  <c:v>2013-14</c:v>
                </c:pt>
                <c:pt idx="14">
                  <c:v>2014-15</c:v>
                </c:pt>
                <c:pt idx="15">
                  <c:v>2015-16</c:v>
                </c:pt>
                <c:pt idx="16">
                  <c:v>2016-17</c:v>
                </c:pt>
              </c:strCache>
            </c:strRef>
          </c:cat>
          <c:val>
            <c:numRef>
              <c:f>'[1]time series'!$C$6:$C$22</c:f>
              <c:numCache>
                <c:formatCode>General</c:formatCode>
                <c:ptCount val="17"/>
                <c:pt idx="0">
                  <c:v>337</c:v>
                </c:pt>
                <c:pt idx="1">
                  <c:v>361</c:v>
                </c:pt>
                <c:pt idx="2">
                  <c:v>397</c:v>
                </c:pt>
                <c:pt idx="3">
                  <c:v>431</c:v>
                </c:pt>
                <c:pt idx="4">
                  <c:v>492</c:v>
                </c:pt>
                <c:pt idx="5">
                  <c:v>541</c:v>
                </c:pt>
                <c:pt idx="6">
                  <c:v>561</c:v>
                </c:pt>
                <c:pt idx="7">
                  <c:v>608.22251299999982</c:v>
                </c:pt>
                <c:pt idx="8">
                  <c:v>608</c:v>
                </c:pt>
                <c:pt idx="9">
                  <c:v>613.46699999999998</c:v>
                </c:pt>
                <c:pt idx="10">
                  <c:v>622</c:v>
                </c:pt>
                <c:pt idx="11">
                  <c:v>619</c:v>
                </c:pt>
                <c:pt idx="12">
                  <c:v>599</c:v>
                </c:pt>
                <c:pt idx="13">
                  <c:v>595</c:v>
                </c:pt>
                <c:pt idx="14">
                  <c:v>592</c:v>
                </c:pt>
                <c:pt idx="15">
                  <c:v>590</c:v>
                </c:pt>
                <c:pt idx="16">
                  <c:v>591</c:v>
                </c:pt>
              </c:numCache>
            </c:numRef>
          </c:val>
          <c:smooth val="0"/>
          <c:extLst>
            <c:ext xmlns:c16="http://schemas.microsoft.com/office/drawing/2014/chart" uri="{C3380CC4-5D6E-409C-BE32-E72D297353CC}">
              <c16:uniqueId val="{00000005-6B4C-4C97-A453-EEE997232D0C}"/>
            </c:ext>
          </c:extLst>
        </c:ser>
        <c:ser>
          <c:idx val="2"/>
          <c:order val="2"/>
          <c:tx>
            <c:strRef>
              <c:f>'[1]time series'!$D$5</c:f>
              <c:strCache>
                <c:ptCount val="1"/>
                <c:pt idx="0">
                  <c:v>Garden organics</c:v>
                </c:pt>
              </c:strCache>
            </c:strRef>
          </c:tx>
          <c:spPr>
            <a:ln w="15875">
              <a:solidFill>
                <a:srgbClr val="8DC63F"/>
              </a:solidFill>
            </a:ln>
          </c:spPr>
          <c:marker>
            <c:symbol val="triangle"/>
            <c:size val="6"/>
            <c:spPr>
              <a:solidFill>
                <a:schemeClr val="bg1"/>
              </a:solidFill>
              <a:ln w="15875">
                <a:solidFill>
                  <a:srgbClr val="8DC63F"/>
                </a:solidFill>
              </a:ln>
            </c:spPr>
          </c:marker>
          <c:dLbls>
            <c:dLbl>
              <c:idx val="0"/>
              <c:layout>
                <c:manualLayout>
                  <c:x val="-2.9331543953045474E-2"/>
                  <c:y val="-4.2134667623475903E-2"/>
                </c:manualLayout>
              </c:layout>
              <c:spPr/>
              <c:txPr>
                <a:bodyPr/>
                <a:lstStyle/>
                <a:p>
                  <a:pPr>
                    <a:defRPr sz="800" b="0"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B4C-4C97-A453-EEE997232D0C}"/>
                </c:ext>
              </c:extLst>
            </c:dLbl>
            <c:dLbl>
              <c:idx val="16"/>
              <c:layout>
                <c:manualLayout>
                  <c:x val="-2.3852116875372691E-2"/>
                  <c:y val="-3.59281437125748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B4C-4C97-A453-EEE997232D0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'[1]time series'!$A$6:$A$22</c:f>
              <c:strCache>
                <c:ptCount val="17"/>
                <c:pt idx="0">
                  <c:v>2000-01</c:v>
                </c:pt>
                <c:pt idx="1">
                  <c:v>2001-02</c:v>
                </c:pt>
                <c:pt idx="2">
                  <c:v>2002-03</c:v>
                </c:pt>
                <c:pt idx="3">
                  <c:v>2003-04</c:v>
                </c:pt>
                <c:pt idx="4">
                  <c:v>2004-05</c:v>
                </c:pt>
                <c:pt idx="5">
                  <c:v>2005-06</c:v>
                </c:pt>
                <c:pt idx="6">
                  <c:v>2006-07</c:v>
                </c:pt>
                <c:pt idx="7">
                  <c:v>2007-08</c:v>
                </c:pt>
                <c:pt idx="8">
                  <c:v>2008-09</c:v>
                </c:pt>
                <c:pt idx="9">
                  <c:v>2009-10</c:v>
                </c:pt>
                <c:pt idx="10">
                  <c:v>2010-11</c:v>
                </c:pt>
                <c:pt idx="11">
                  <c:v>2011-12</c:v>
                </c:pt>
                <c:pt idx="12">
                  <c:v>2012-13</c:v>
                </c:pt>
                <c:pt idx="13">
                  <c:v>2013-14</c:v>
                </c:pt>
                <c:pt idx="14">
                  <c:v>2014-15</c:v>
                </c:pt>
                <c:pt idx="15">
                  <c:v>2015-16</c:v>
                </c:pt>
                <c:pt idx="16">
                  <c:v>2016-17</c:v>
                </c:pt>
              </c:strCache>
            </c:strRef>
          </c:cat>
          <c:val>
            <c:numRef>
              <c:f>'[1]time series'!$D$6:$D$22</c:f>
              <c:numCache>
                <c:formatCode>General</c:formatCode>
                <c:ptCount val="17"/>
                <c:pt idx="0">
                  <c:v>99</c:v>
                </c:pt>
                <c:pt idx="1">
                  <c:v>132</c:v>
                </c:pt>
                <c:pt idx="2">
                  <c:v>140</c:v>
                </c:pt>
                <c:pt idx="3">
                  <c:v>177</c:v>
                </c:pt>
                <c:pt idx="4">
                  <c:v>251</c:v>
                </c:pt>
                <c:pt idx="5">
                  <c:v>259</c:v>
                </c:pt>
                <c:pt idx="6">
                  <c:v>246.17517999999998</c:v>
                </c:pt>
                <c:pt idx="7">
                  <c:v>250.64982000000001</c:v>
                </c:pt>
                <c:pt idx="8">
                  <c:v>271</c:v>
                </c:pt>
                <c:pt idx="9">
                  <c:v>318</c:v>
                </c:pt>
                <c:pt idx="10">
                  <c:v>390</c:v>
                </c:pt>
                <c:pt idx="11">
                  <c:v>397</c:v>
                </c:pt>
                <c:pt idx="12">
                  <c:v>397</c:v>
                </c:pt>
                <c:pt idx="13">
                  <c:v>393</c:v>
                </c:pt>
                <c:pt idx="14">
                  <c:v>382</c:v>
                </c:pt>
                <c:pt idx="15">
                  <c:v>394</c:v>
                </c:pt>
                <c:pt idx="16">
                  <c:v>463</c:v>
                </c:pt>
              </c:numCache>
            </c:numRef>
          </c:val>
          <c:smooth val="0"/>
          <c:extLst>
            <c:ext xmlns:c16="http://schemas.microsoft.com/office/drawing/2014/chart" uri="{C3380CC4-5D6E-409C-BE32-E72D297353CC}">
              <c16:uniqueId val="{00000008-6B4C-4C97-A453-EEE997232D0C}"/>
            </c:ext>
          </c:extLst>
        </c:ser>
        <c:dLbls>
          <c:showLegendKey val="0"/>
          <c:showVal val="0"/>
          <c:showCatName val="0"/>
          <c:showSerName val="0"/>
          <c:showPercent val="0"/>
          <c:showBubbleSize val="0"/>
        </c:dLbls>
        <c:marker val="1"/>
        <c:smooth val="0"/>
        <c:axId val="281462272"/>
        <c:axId val="172504896"/>
      </c:lineChart>
      <c:catAx>
        <c:axId val="281462272"/>
        <c:scaling>
          <c:orientation val="minMax"/>
        </c:scaling>
        <c:delete val="0"/>
        <c:axPos val="b"/>
        <c:numFmt formatCode="General" sourceLinked="1"/>
        <c:majorTickMark val="out"/>
        <c:minorTickMark val="none"/>
        <c:tickLblPos val="nextTo"/>
        <c:txPr>
          <a:bodyPr rot="-1500000" vert="horz"/>
          <a:lstStyle/>
          <a:p>
            <a:pPr>
              <a:defRPr sz="800" b="0" i="0" u="none" strike="noStrike" baseline="0">
                <a:solidFill>
                  <a:srgbClr val="000000"/>
                </a:solidFill>
                <a:latin typeface="Arial"/>
                <a:ea typeface="Arial"/>
                <a:cs typeface="Arial"/>
              </a:defRPr>
            </a:pPr>
            <a:endParaRPr lang="en-US"/>
          </a:p>
        </c:txPr>
        <c:crossAx val="172504896"/>
        <c:crosses val="autoZero"/>
        <c:auto val="1"/>
        <c:lblAlgn val="ctr"/>
        <c:lblOffset val="100"/>
        <c:noMultiLvlLbl val="0"/>
      </c:catAx>
      <c:valAx>
        <c:axId val="172504896"/>
        <c:scaling>
          <c:orientation val="minMax"/>
        </c:scaling>
        <c:delete val="0"/>
        <c:axPos val="l"/>
        <c:title>
          <c:tx>
            <c:rich>
              <a:bodyPr/>
              <a:lstStyle/>
              <a:p>
                <a:pPr>
                  <a:defRPr sz="800" b="0" i="0" u="none" strike="noStrike" baseline="0">
                    <a:solidFill>
                      <a:srgbClr val="000000"/>
                    </a:solidFill>
                    <a:latin typeface="Arial"/>
                    <a:ea typeface="Arial"/>
                    <a:cs typeface="Arial"/>
                  </a:defRPr>
                </a:pPr>
                <a:r>
                  <a:rPr lang="en-AU"/>
                  <a:t>Tonnes ('000)</a:t>
                </a:r>
              </a:p>
            </c:rich>
          </c:tx>
          <c:layout>
            <c:manualLayout>
              <c:xMode val="edge"/>
              <c:yMode val="edge"/>
              <c:x val="1.1024364528691337E-2"/>
              <c:y val="0.310758533460471"/>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281462272"/>
        <c:crosses val="autoZero"/>
        <c:crossBetween val="between"/>
      </c:valAx>
      <c:spPr>
        <a:ln>
          <a:noFill/>
        </a:ln>
      </c:spPr>
    </c:plotArea>
    <c:legend>
      <c:legendPos val="r"/>
      <c:layout>
        <c:manualLayout>
          <c:xMode val="edge"/>
          <c:yMode val="edge"/>
          <c:x val="0.12701271017330346"/>
          <c:y val="0.92515095792666635"/>
          <c:w val="0.84973241493292773"/>
          <c:h val="6.5868263473053856E-2"/>
        </c:manualLayout>
      </c:layout>
      <c:overlay val="0"/>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41014955097826"/>
          <c:y val="6.8266899163556119E-2"/>
          <c:w val="0.84592130901670082"/>
          <c:h val="0.78031041967504933"/>
        </c:manualLayout>
      </c:layout>
      <c:barChart>
        <c:barDir val="col"/>
        <c:grouping val="clustered"/>
        <c:varyColors val="0"/>
        <c:ser>
          <c:idx val="0"/>
          <c:order val="0"/>
          <c:invertIfNegative val="0"/>
          <c:dPt>
            <c:idx val="0"/>
            <c:invertIfNegative val="0"/>
            <c:bubble3D val="0"/>
            <c:spPr>
              <a:solidFill>
                <a:srgbClr val="1EBEFF"/>
              </a:solidFill>
            </c:spPr>
            <c:extLst>
              <c:ext xmlns:c16="http://schemas.microsoft.com/office/drawing/2014/chart" uri="{C3380CC4-5D6E-409C-BE32-E72D297353CC}">
                <c16:uniqueId val="{00000001-6937-4B65-97D3-E1E71AD0C3CF}"/>
              </c:ext>
            </c:extLst>
          </c:dPt>
          <c:dPt>
            <c:idx val="1"/>
            <c:invertIfNegative val="0"/>
            <c:bubble3D val="0"/>
            <c:spPr>
              <a:solidFill>
                <a:srgbClr val="F57850"/>
              </a:solidFill>
            </c:spPr>
            <c:extLst>
              <c:ext xmlns:c16="http://schemas.microsoft.com/office/drawing/2014/chart" uri="{C3380CC4-5D6E-409C-BE32-E72D297353CC}">
                <c16:uniqueId val="{00000003-6937-4B65-97D3-E1E71AD0C3CF}"/>
              </c:ext>
            </c:extLst>
          </c:dPt>
          <c:dPt>
            <c:idx val="2"/>
            <c:invertIfNegative val="0"/>
            <c:bubble3D val="0"/>
            <c:spPr>
              <a:solidFill>
                <a:srgbClr val="A5D26E"/>
              </a:solidFill>
            </c:spPr>
            <c:extLst>
              <c:ext xmlns:c16="http://schemas.microsoft.com/office/drawing/2014/chart" uri="{C3380CC4-5D6E-409C-BE32-E72D297353CC}">
                <c16:uniqueId val="{00000005-6937-4B65-97D3-E1E71AD0C3CF}"/>
              </c:ext>
            </c:extLst>
          </c:dPt>
          <c:dLbls>
            <c:numFmt formatCode="&quot;$&quot;#,##0.00" sourceLinked="0"/>
            <c:spPr>
              <a:noFill/>
              <a:ln>
                <a:noFill/>
              </a:ln>
              <a:effectLst/>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'[1]time series'!$H$182:$J$182</c:f>
              <c:strCache>
                <c:ptCount val="3"/>
                <c:pt idx="0">
                  <c:v>Garbage</c:v>
                </c:pt>
                <c:pt idx="1">
                  <c:v>Recyclables</c:v>
                </c:pt>
                <c:pt idx="2">
                  <c:v>Green organics</c:v>
                </c:pt>
              </c:strCache>
            </c:strRef>
          </c:cat>
          <c:val>
            <c:numRef>
              <c:f>'[1]time series'!$H$183:$J$183</c:f>
              <c:numCache>
                <c:formatCode>General</c:formatCode>
                <c:ptCount val="3"/>
                <c:pt idx="0">
                  <c:v>102.13343594206151</c:v>
                </c:pt>
                <c:pt idx="1">
                  <c:v>27.089197825886984</c:v>
                </c:pt>
                <c:pt idx="2">
                  <c:v>53.995420758546473</c:v>
                </c:pt>
              </c:numCache>
            </c:numRef>
          </c:val>
          <c:extLst>
            <c:ext xmlns:c16="http://schemas.microsoft.com/office/drawing/2014/chart" uri="{C3380CC4-5D6E-409C-BE32-E72D297353CC}">
              <c16:uniqueId val="{00000006-6937-4B65-97D3-E1E71AD0C3CF}"/>
            </c:ext>
          </c:extLst>
        </c:ser>
        <c:dLbls>
          <c:showLegendKey val="0"/>
          <c:showVal val="0"/>
          <c:showCatName val="0"/>
          <c:showSerName val="0"/>
          <c:showPercent val="0"/>
          <c:showBubbleSize val="0"/>
        </c:dLbls>
        <c:gapWidth val="100"/>
        <c:axId val="284530536"/>
        <c:axId val="284531320"/>
      </c:barChart>
      <c:catAx>
        <c:axId val="284530536"/>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284531320"/>
        <c:crosses val="autoZero"/>
        <c:auto val="1"/>
        <c:lblAlgn val="ctr"/>
        <c:lblOffset val="100"/>
        <c:noMultiLvlLbl val="0"/>
      </c:catAx>
      <c:valAx>
        <c:axId val="284531320"/>
        <c:scaling>
          <c:orientation val="minMax"/>
        </c:scaling>
        <c:delete val="1"/>
        <c:axPos val="l"/>
        <c:numFmt formatCode="General" sourceLinked="1"/>
        <c:majorTickMark val="out"/>
        <c:minorTickMark val="none"/>
        <c:tickLblPos val="nextTo"/>
        <c:crossAx val="284530536"/>
        <c:crosses val="autoZero"/>
        <c:crossBetween val="between"/>
        <c:majorUnit val="10"/>
        <c:minorUnit val="5"/>
      </c:valAx>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10002460629922"/>
          <c:y val="6.9720288859557236E-2"/>
          <c:w val="0.83220425456965763"/>
          <c:h val="0.69711028952230647"/>
        </c:manualLayout>
      </c:layout>
      <c:lineChart>
        <c:grouping val="standard"/>
        <c:varyColors val="0"/>
        <c:ser>
          <c:idx val="0"/>
          <c:order val="0"/>
          <c:tx>
            <c:strRef>
              <c:f>'[2]metro non time series'!$B$1</c:f>
              <c:strCache>
                <c:ptCount val="1"/>
                <c:pt idx="0">
                  <c:v>Metro</c:v>
                </c:pt>
              </c:strCache>
            </c:strRef>
          </c:tx>
          <c:spPr>
            <a:ln w="15875">
              <a:solidFill>
                <a:srgbClr val="F26531"/>
              </a:solidFill>
            </a:ln>
          </c:spPr>
          <c:marker>
            <c:symbol val="diamond"/>
            <c:size val="8"/>
            <c:spPr>
              <a:solidFill>
                <a:schemeClr val="bg1"/>
              </a:solidFill>
              <a:ln w="15875">
                <a:solidFill>
                  <a:srgbClr val="F26531"/>
                </a:solidFill>
              </a:ln>
            </c:spPr>
          </c:marker>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EEF-4B19-A049-856F4278F318}"/>
                </c:ext>
              </c:extLst>
            </c:dLbl>
            <c:dLbl>
              <c:idx val="1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EEF-4B19-A049-856F4278F318}"/>
                </c:ext>
              </c:extLst>
            </c:dLbl>
            <c:numFmt formatCode="#,##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'[1]time series'!$A$128:$A$143</c:f>
              <c:strCache>
                <c:ptCount val="16"/>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strCache>
            </c:strRef>
          </c:cat>
          <c:val>
            <c:numRef>
              <c:f>'[2]metro non time series'!$B$22:$B$37</c:f>
              <c:numCache>
                <c:formatCode>General</c:formatCode>
                <c:ptCount val="16"/>
                <c:pt idx="0">
                  <c:v>1195149.3600000001</c:v>
                </c:pt>
                <c:pt idx="1">
                  <c:v>1207466.1300000001</c:v>
                </c:pt>
                <c:pt idx="2">
                  <c:v>1246922.49</c:v>
                </c:pt>
                <c:pt idx="3">
                  <c:v>1326058.01</c:v>
                </c:pt>
                <c:pt idx="4">
                  <c:v>1364280.0499999998</c:v>
                </c:pt>
                <c:pt idx="5">
                  <c:v>1362586.82</c:v>
                </c:pt>
                <c:pt idx="6">
                  <c:v>1413844.64</c:v>
                </c:pt>
                <c:pt idx="7">
                  <c:v>1430294.8399999996</c:v>
                </c:pt>
                <c:pt idx="8">
                  <c:v>1490425.1400000006</c:v>
                </c:pt>
                <c:pt idx="9">
                  <c:v>1589285.6500000001</c:v>
                </c:pt>
                <c:pt idx="10">
                  <c:v>1604975.74</c:v>
                </c:pt>
                <c:pt idx="11">
                  <c:v>1555509.91</c:v>
                </c:pt>
                <c:pt idx="12">
                  <c:v>1585517.9299999995</c:v>
                </c:pt>
                <c:pt idx="13">
                  <c:v>1599150.1099999999</c:v>
                </c:pt>
                <c:pt idx="14">
                  <c:v>1600577.4099999997</c:v>
                </c:pt>
                <c:pt idx="15">
                  <c:v>1654925.9100000001</c:v>
                </c:pt>
              </c:numCache>
            </c:numRef>
          </c:val>
          <c:smooth val="0"/>
          <c:extLst>
            <c:ext xmlns:c16="http://schemas.microsoft.com/office/drawing/2014/chart" uri="{C3380CC4-5D6E-409C-BE32-E72D297353CC}">
              <c16:uniqueId val="{00000002-BEEF-4B19-A049-856F4278F318}"/>
            </c:ext>
          </c:extLst>
        </c:ser>
        <c:ser>
          <c:idx val="1"/>
          <c:order val="1"/>
          <c:tx>
            <c:strRef>
              <c:f>'[2]metro non time series'!$C$1</c:f>
              <c:strCache>
                <c:ptCount val="1"/>
                <c:pt idx="0">
                  <c:v>Non-metro</c:v>
                </c:pt>
              </c:strCache>
            </c:strRef>
          </c:tx>
          <c:spPr>
            <a:ln w="15875">
              <a:solidFill>
                <a:srgbClr val="0099D8"/>
              </a:solidFill>
            </a:ln>
          </c:spPr>
          <c:marker>
            <c:symbol val="triangle"/>
            <c:size val="8"/>
            <c:spPr>
              <a:solidFill>
                <a:schemeClr val="bg1"/>
              </a:solidFill>
              <a:ln w="15875">
                <a:solidFill>
                  <a:srgbClr val="0093D0"/>
                </a:solidFill>
              </a:ln>
            </c:spPr>
          </c:marker>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EEF-4B19-A049-856F4278F318}"/>
                </c:ext>
              </c:extLst>
            </c:dLbl>
            <c:dLbl>
              <c:idx val="1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EEF-4B19-A049-856F4278F318}"/>
                </c:ext>
              </c:extLst>
            </c:dLbl>
            <c:numFmt formatCode="#,##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'[1]time series'!$A$128:$A$143</c:f>
              <c:strCache>
                <c:ptCount val="16"/>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strCache>
            </c:strRef>
          </c:cat>
          <c:val>
            <c:numRef>
              <c:f>'[2]metro non time series'!$C$22:$C$37</c:f>
              <c:numCache>
                <c:formatCode>General</c:formatCode>
                <c:ptCount val="16"/>
                <c:pt idx="0">
                  <c:v>388789.12999999995</c:v>
                </c:pt>
                <c:pt idx="1">
                  <c:v>388110.24000000005</c:v>
                </c:pt>
                <c:pt idx="2">
                  <c:v>425772.56</c:v>
                </c:pt>
                <c:pt idx="3">
                  <c:v>432571.80000000005</c:v>
                </c:pt>
                <c:pt idx="4">
                  <c:v>452539.35000000009</c:v>
                </c:pt>
                <c:pt idx="5">
                  <c:v>443909.56000000011</c:v>
                </c:pt>
                <c:pt idx="6">
                  <c:v>459895.29999999987</c:v>
                </c:pt>
                <c:pt idx="7">
                  <c:v>469099.63000000006</c:v>
                </c:pt>
                <c:pt idx="8">
                  <c:v>494157.90200000006</c:v>
                </c:pt>
                <c:pt idx="9">
                  <c:v>512485.26299999992</c:v>
                </c:pt>
                <c:pt idx="10">
                  <c:v>522104.58</c:v>
                </c:pt>
                <c:pt idx="11">
                  <c:v>514710.11</c:v>
                </c:pt>
                <c:pt idx="12">
                  <c:v>532205.1399999999</c:v>
                </c:pt>
                <c:pt idx="13">
                  <c:v>533467.12999999977</c:v>
                </c:pt>
                <c:pt idx="14">
                  <c:v>543918.75000000023</c:v>
                </c:pt>
                <c:pt idx="15">
                  <c:v>575751.96000000008</c:v>
                </c:pt>
              </c:numCache>
            </c:numRef>
          </c:val>
          <c:smooth val="0"/>
          <c:extLst>
            <c:ext xmlns:c16="http://schemas.microsoft.com/office/drawing/2014/chart" uri="{C3380CC4-5D6E-409C-BE32-E72D297353CC}">
              <c16:uniqueId val="{00000005-BEEF-4B19-A049-856F4278F318}"/>
            </c:ext>
          </c:extLst>
        </c:ser>
        <c:ser>
          <c:idx val="2"/>
          <c:order val="2"/>
          <c:tx>
            <c:strRef>
              <c:f>'[2]metro non time series'!$D$1</c:f>
              <c:strCache>
                <c:ptCount val="1"/>
                <c:pt idx="0">
                  <c:v>State</c:v>
                </c:pt>
              </c:strCache>
            </c:strRef>
          </c:tx>
          <c:spPr>
            <a:ln w="15875">
              <a:solidFill>
                <a:srgbClr val="A2D271"/>
              </a:solidFill>
            </a:ln>
          </c:spPr>
          <c:marker>
            <c:symbol val="square"/>
            <c:size val="6"/>
            <c:spPr>
              <a:solidFill>
                <a:schemeClr val="bg1"/>
              </a:solidFill>
              <a:ln w="15875">
                <a:solidFill>
                  <a:srgbClr val="A2D271"/>
                </a:solidFill>
              </a:ln>
            </c:spPr>
          </c:marker>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EEF-4B19-A049-856F4278F318}"/>
                </c:ext>
              </c:extLst>
            </c:dLbl>
            <c:dLbl>
              <c:idx val="1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EEF-4B19-A049-856F4278F318}"/>
                </c:ext>
              </c:extLst>
            </c:dLbl>
            <c:numFmt formatCode="#,##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'[1]time series'!$A$128:$A$143</c:f>
              <c:strCache>
                <c:ptCount val="16"/>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strCache>
            </c:strRef>
          </c:cat>
          <c:val>
            <c:numRef>
              <c:f>'[2]metro non time series'!$D$22:$D$37</c:f>
              <c:numCache>
                <c:formatCode>General</c:formatCode>
                <c:ptCount val="16"/>
                <c:pt idx="0">
                  <c:v>1583938.49</c:v>
                </c:pt>
                <c:pt idx="1">
                  <c:v>1595576.37</c:v>
                </c:pt>
                <c:pt idx="2">
                  <c:v>1672695.05</c:v>
                </c:pt>
                <c:pt idx="3">
                  <c:v>1758629.81</c:v>
                </c:pt>
                <c:pt idx="4">
                  <c:v>1816819.4</c:v>
                </c:pt>
                <c:pt idx="5">
                  <c:v>1806496.3800000001</c:v>
                </c:pt>
                <c:pt idx="6">
                  <c:v>1873739.9399999997</c:v>
                </c:pt>
                <c:pt idx="7">
                  <c:v>1899394.4699999997</c:v>
                </c:pt>
                <c:pt idx="8">
                  <c:v>1984583.0420000006</c:v>
                </c:pt>
                <c:pt idx="9">
                  <c:v>2101770.9130000002</c:v>
                </c:pt>
                <c:pt idx="10">
                  <c:v>2127080.3199999998</c:v>
                </c:pt>
                <c:pt idx="11">
                  <c:v>2070220.02</c:v>
                </c:pt>
                <c:pt idx="12">
                  <c:v>2117723.0699999994</c:v>
                </c:pt>
                <c:pt idx="13">
                  <c:v>2132617.2399999998</c:v>
                </c:pt>
                <c:pt idx="14">
                  <c:v>2144496.16</c:v>
                </c:pt>
                <c:pt idx="15">
                  <c:v>2230677.87</c:v>
                </c:pt>
              </c:numCache>
            </c:numRef>
          </c:val>
          <c:smooth val="0"/>
          <c:extLst>
            <c:ext xmlns:c16="http://schemas.microsoft.com/office/drawing/2014/chart" uri="{C3380CC4-5D6E-409C-BE32-E72D297353CC}">
              <c16:uniqueId val="{00000008-BEEF-4B19-A049-856F4278F318}"/>
            </c:ext>
          </c:extLst>
        </c:ser>
        <c:dLbls>
          <c:showLegendKey val="0"/>
          <c:showVal val="0"/>
          <c:showCatName val="0"/>
          <c:showSerName val="0"/>
          <c:showPercent val="0"/>
          <c:showBubbleSize val="0"/>
        </c:dLbls>
        <c:marker val="1"/>
        <c:smooth val="0"/>
        <c:axId val="281460312"/>
        <c:axId val="281460704"/>
      </c:lineChart>
      <c:catAx>
        <c:axId val="281460312"/>
        <c:scaling>
          <c:orientation val="minMax"/>
        </c:scaling>
        <c:delete val="0"/>
        <c:axPos val="b"/>
        <c:numFmt formatCode="General" sourceLinked="1"/>
        <c:majorTickMark val="out"/>
        <c:minorTickMark val="none"/>
        <c:tickLblPos val="nextTo"/>
        <c:txPr>
          <a:bodyPr rot="-1500000" vert="horz"/>
          <a:lstStyle/>
          <a:p>
            <a:pPr>
              <a:defRPr/>
            </a:pPr>
            <a:endParaRPr lang="en-US"/>
          </a:p>
        </c:txPr>
        <c:crossAx val="281460704"/>
        <c:crosses val="autoZero"/>
        <c:auto val="1"/>
        <c:lblAlgn val="ctr"/>
        <c:lblOffset val="100"/>
        <c:noMultiLvlLbl val="0"/>
      </c:catAx>
      <c:valAx>
        <c:axId val="281460704"/>
        <c:scaling>
          <c:orientation val="minMax"/>
          <c:max val="2400000"/>
          <c:min val="0"/>
        </c:scaling>
        <c:delete val="0"/>
        <c:axPos val="l"/>
        <c:title>
          <c:tx>
            <c:rich>
              <a:bodyPr/>
              <a:lstStyle/>
              <a:p>
                <a:pPr>
                  <a:defRPr/>
                </a:pPr>
                <a:r>
                  <a:rPr lang="en-AU"/>
                  <a:t>Tonnes ('000)</a:t>
                </a:r>
              </a:p>
            </c:rich>
          </c:tx>
          <c:layout>
            <c:manualLayout>
              <c:xMode val="edge"/>
              <c:yMode val="edge"/>
              <c:x val="1.1791461529867762E-2"/>
              <c:y val="0.31291394727860927"/>
            </c:manualLayout>
          </c:layout>
          <c:overlay val="0"/>
        </c:title>
        <c:numFmt formatCode="General" sourceLinked="1"/>
        <c:majorTickMark val="out"/>
        <c:minorTickMark val="out"/>
        <c:tickLblPos val="nextTo"/>
        <c:txPr>
          <a:bodyPr rot="0" vert="horz"/>
          <a:lstStyle/>
          <a:p>
            <a:pPr>
              <a:defRPr/>
            </a:pPr>
            <a:endParaRPr lang="en-US"/>
          </a:p>
        </c:txPr>
        <c:crossAx val="281460312"/>
        <c:crosses val="autoZero"/>
        <c:crossBetween val="between"/>
        <c:majorUnit val="400000"/>
        <c:minorUnit val="200000"/>
        <c:dispUnits>
          <c:builtInUnit val="thousands"/>
        </c:dispUnits>
      </c:valAx>
      <c:spPr>
        <a:ln>
          <a:noFill/>
        </a:ln>
      </c:spPr>
    </c:plotArea>
    <c:legend>
      <c:legendPos val="r"/>
      <c:layout>
        <c:manualLayout>
          <c:xMode val="edge"/>
          <c:yMode val="edge"/>
          <c:x val="0.10481764128556316"/>
          <c:y val="0.91278096386034702"/>
          <c:w val="0.826171875"/>
          <c:h val="5.8823529411764719E-2"/>
        </c:manualLayout>
      </c:layout>
      <c:overlay val="0"/>
      <c:spPr>
        <a:ln>
          <a:noFill/>
        </a:ln>
      </c:spPr>
    </c:legend>
    <c:plotVisOnly val="1"/>
    <c:dispBlanksAs val="gap"/>
    <c:showDLblsOverMax val="0"/>
  </c:chart>
  <c:spPr>
    <a:ln>
      <a:solidFill>
        <a:schemeClr val="bg1"/>
      </a:solidFill>
    </a:ln>
  </c:spPr>
  <c:txPr>
    <a:bodyPr/>
    <a:lstStyle/>
    <a:p>
      <a:pPr>
        <a:defRPr lang="en-AU" sz="800" b="0" i="0" u="none" strike="noStrike" kern="1200"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4648929753347"/>
          <c:y val="4.3574045909298011E-2"/>
          <c:w val="0.86869120979442782"/>
          <c:h val="0.63773890873772932"/>
        </c:manualLayout>
      </c:layout>
      <c:lineChart>
        <c:grouping val="standard"/>
        <c:varyColors val="0"/>
        <c:ser>
          <c:idx val="0"/>
          <c:order val="0"/>
          <c:tx>
            <c:strRef>
              <c:f>'[1]time series'!$C$151</c:f>
              <c:strCache>
                <c:ptCount val="1"/>
                <c:pt idx="0">
                  <c:v>Diversion rate (kerbside recyclables &amp; garden organics)</c:v>
                </c:pt>
              </c:strCache>
            </c:strRef>
          </c:tx>
          <c:spPr>
            <a:ln w="15875">
              <a:solidFill>
                <a:srgbClr val="A5D26E"/>
              </a:solidFill>
              <a:prstDash val="solid"/>
            </a:ln>
          </c:spPr>
          <c:marker>
            <c:symbol val="square"/>
            <c:size val="6"/>
            <c:spPr>
              <a:solidFill>
                <a:srgbClr val="FFFFFF"/>
              </a:solidFill>
              <a:ln w="15875">
                <a:solidFill>
                  <a:srgbClr val="A5D26E"/>
                </a:solidFill>
                <a:prstDash val="solid"/>
              </a:ln>
            </c:spPr>
          </c:marker>
          <c:dLbls>
            <c:dLbl>
              <c:idx val="0"/>
              <c:layout>
                <c:manualLayout>
                  <c:x val="-3.314886171143501E-2"/>
                  <c:y val="-4.4612033293135657E-2"/>
                </c:manualLayout>
              </c:layout>
              <c:tx>
                <c:rich>
                  <a:bodyPr/>
                  <a:lstStyle/>
                  <a:p>
                    <a:r>
                      <a:rPr lang="en-US"/>
                      <a:t>26</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D6-4345-A8F7-03DF20721849}"/>
                </c:ext>
              </c:extLst>
            </c:dLbl>
            <c:dLbl>
              <c:idx val="1"/>
              <c:delete val="1"/>
              <c:extLst>
                <c:ext xmlns:c15="http://schemas.microsoft.com/office/drawing/2012/chart" uri="{CE6537A1-D6FC-4f65-9D91-7224C49458BB}"/>
                <c:ext xmlns:c16="http://schemas.microsoft.com/office/drawing/2014/chart" uri="{C3380CC4-5D6E-409C-BE32-E72D297353CC}">
                  <c16:uniqueId val="{00000001-D4D6-4345-A8F7-03DF20721849}"/>
                </c:ext>
              </c:extLst>
            </c:dLbl>
            <c:dLbl>
              <c:idx val="2"/>
              <c:delete val="1"/>
              <c:extLst>
                <c:ext xmlns:c15="http://schemas.microsoft.com/office/drawing/2012/chart" uri="{CE6537A1-D6FC-4f65-9D91-7224C49458BB}"/>
                <c:ext xmlns:c16="http://schemas.microsoft.com/office/drawing/2014/chart" uri="{C3380CC4-5D6E-409C-BE32-E72D297353CC}">
                  <c16:uniqueId val="{00000002-D4D6-4345-A8F7-03DF20721849}"/>
                </c:ext>
              </c:extLst>
            </c:dLbl>
            <c:dLbl>
              <c:idx val="3"/>
              <c:delete val="1"/>
              <c:extLst>
                <c:ext xmlns:c15="http://schemas.microsoft.com/office/drawing/2012/chart" uri="{CE6537A1-D6FC-4f65-9D91-7224C49458BB}"/>
                <c:ext xmlns:c16="http://schemas.microsoft.com/office/drawing/2014/chart" uri="{C3380CC4-5D6E-409C-BE32-E72D297353CC}">
                  <c16:uniqueId val="{00000003-D4D6-4345-A8F7-03DF20721849}"/>
                </c:ext>
              </c:extLst>
            </c:dLbl>
            <c:dLbl>
              <c:idx val="4"/>
              <c:delete val="1"/>
              <c:extLst>
                <c:ext xmlns:c15="http://schemas.microsoft.com/office/drawing/2012/chart" uri="{CE6537A1-D6FC-4f65-9D91-7224C49458BB}"/>
                <c:ext xmlns:c16="http://schemas.microsoft.com/office/drawing/2014/chart" uri="{C3380CC4-5D6E-409C-BE32-E72D297353CC}">
                  <c16:uniqueId val="{00000004-D4D6-4345-A8F7-03DF20721849}"/>
                </c:ext>
              </c:extLst>
            </c:dLbl>
            <c:dLbl>
              <c:idx val="5"/>
              <c:delete val="1"/>
              <c:extLst>
                <c:ext xmlns:c15="http://schemas.microsoft.com/office/drawing/2012/chart" uri="{CE6537A1-D6FC-4f65-9D91-7224C49458BB}"/>
                <c:ext xmlns:c16="http://schemas.microsoft.com/office/drawing/2014/chart" uri="{C3380CC4-5D6E-409C-BE32-E72D297353CC}">
                  <c16:uniqueId val="{00000005-D4D6-4345-A8F7-03DF20721849}"/>
                </c:ext>
              </c:extLst>
            </c:dLbl>
            <c:dLbl>
              <c:idx val="6"/>
              <c:delete val="1"/>
              <c:extLst>
                <c:ext xmlns:c15="http://schemas.microsoft.com/office/drawing/2012/chart" uri="{CE6537A1-D6FC-4f65-9D91-7224C49458BB}"/>
                <c:ext xmlns:c16="http://schemas.microsoft.com/office/drawing/2014/chart" uri="{C3380CC4-5D6E-409C-BE32-E72D297353CC}">
                  <c16:uniqueId val="{00000006-D4D6-4345-A8F7-03DF20721849}"/>
                </c:ext>
              </c:extLst>
            </c:dLbl>
            <c:dLbl>
              <c:idx val="7"/>
              <c:delete val="1"/>
              <c:extLst>
                <c:ext xmlns:c15="http://schemas.microsoft.com/office/drawing/2012/chart" uri="{CE6537A1-D6FC-4f65-9D91-7224C49458BB}"/>
                <c:ext xmlns:c16="http://schemas.microsoft.com/office/drawing/2014/chart" uri="{C3380CC4-5D6E-409C-BE32-E72D297353CC}">
                  <c16:uniqueId val="{00000007-D4D6-4345-A8F7-03DF20721849}"/>
                </c:ext>
              </c:extLst>
            </c:dLbl>
            <c:dLbl>
              <c:idx val="8"/>
              <c:delete val="1"/>
              <c:extLst>
                <c:ext xmlns:c15="http://schemas.microsoft.com/office/drawing/2012/chart" uri="{CE6537A1-D6FC-4f65-9D91-7224C49458BB}"/>
                <c:ext xmlns:c16="http://schemas.microsoft.com/office/drawing/2014/chart" uri="{C3380CC4-5D6E-409C-BE32-E72D297353CC}">
                  <c16:uniqueId val="{00000008-D4D6-4345-A8F7-03DF20721849}"/>
                </c:ext>
              </c:extLst>
            </c:dLbl>
            <c:dLbl>
              <c:idx val="9"/>
              <c:delete val="1"/>
              <c:extLst>
                <c:ext xmlns:c15="http://schemas.microsoft.com/office/drawing/2012/chart" uri="{CE6537A1-D6FC-4f65-9D91-7224C49458BB}"/>
                <c:ext xmlns:c16="http://schemas.microsoft.com/office/drawing/2014/chart" uri="{C3380CC4-5D6E-409C-BE32-E72D297353CC}">
                  <c16:uniqueId val="{00000009-D4D6-4345-A8F7-03DF20721849}"/>
                </c:ext>
              </c:extLst>
            </c:dLbl>
            <c:dLbl>
              <c:idx val="10"/>
              <c:delete val="1"/>
              <c:extLst>
                <c:ext xmlns:c15="http://schemas.microsoft.com/office/drawing/2012/chart" uri="{CE6537A1-D6FC-4f65-9D91-7224C49458BB}"/>
                <c:ext xmlns:c16="http://schemas.microsoft.com/office/drawing/2014/chart" uri="{C3380CC4-5D6E-409C-BE32-E72D297353CC}">
                  <c16:uniqueId val="{0000000A-D4D6-4345-A8F7-03DF20721849}"/>
                </c:ext>
              </c:extLst>
            </c:dLbl>
            <c:dLbl>
              <c:idx val="11"/>
              <c:delete val="1"/>
              <c:extLst>
                <c:ext xmlns:c15="http://schemas.microsoft.com/office/drawing/2012/chart" uri="{CE6537A1-D6FC-4f65-9D91-7224C49458BB}"/>
                <c:ext xmlns:c16="http://schemas.microsoft.com/office/drawing/2014/chart" uri="{C3380CC4-5D6E-409C-BE32-E72D297353CC}">
                  <c16:uniqueId val="{0000000B-D4D6-4345-A8F7-03DF20721849}"/>
                </c:ext>
              </c:extLst>
            </c:dLbl>
            <c:dLbl>
              <c:idx val="12"/>
              <c:delete val="1"/>
              <c:extLst>
                <c:ext xmlns:c15="http://schemas.microsoft.com/office/drawing/2012/chart" uri="{CE6537A1-D6FC-4f65-9D91-7224C49458BB}"/>
                <c:ext xmlns:c16="http://schemas.microsoft.com/office/drawing/2014/chart" uri="{C3380CC4-5D6E-409C-BE32-E72D297353CC}">
                  <c16:uniqueId val="{0000000C-D4D6-4345-A8F7-03DF20721849}"/>
                </c:ext>
              </c:extLst>
            </c:dLbl>
            <c:dLbl>
              <c:idx val="13"/>
              <c:delete val="1"/>
              <c:extLst>
                <c:ext xmlns:c15="http://schemas.microsoft.com/office/drawing/2012/chart" uri="{CE6537A1-D6FC-4f65-9D91-7224C49458BB}"/>
                <c:ext xmlns:c16="http://schemas.microsoft.com/office/drawing/2014/chart" uri="{C3380CC4-5D6E-409C-BE32-E72D297353CC}">
                  <c16:uniqueId val="{0000000D-D4D6-4345-A8F7-03DF20721849}"/>
                </c:ext>
              </c:extLst>
            </c:dLbl>
            <c:dLbl>
              <c:idx val="14"/>
              <c:delete val="1"/>
              <c:extLst>
                <c:ext xmlns:c15="http://schemas.microsoft.com/office/drawing/2012/chart" uri="{CE6537A1-D6FC-4f65-9D91-7224C49458BB}"/>
                <c:ext xmlns:c16="http://schemas.microsoft.com/office/drawing/2014/chart" uri="{C3380CC4-5D6E-409C-BE32-E72D297353CC}">
                  <c16:uniqueId val="{0000000E-D4D6-4345-A8F7-03DF20721849}"/>
                </c:ext>
              </c:extLst>
            </c:dLbl>
            <c:dLbl>
              <c:idx val="15"/>
              <c:delete val="1"/>
              <c:extLst>
                <c:ext xmlns:c15="http://schemas.microsoft.com/office/drawing/2012/chart" uri="{CE6537A1-D6FC-4f65-9D91-7224C49458BB}"/>
                <c:ext xmlns:c16="http://schemas.microsoft.com/office/drawing/2014/chart" uri="{C3380CC4-5D6E-409C-BE32-E72D297353CC}">
                  <c16:uniqueId val="{0000000F-D4D6-4345-A8F7-03DF20721849}"/>
                </c:ext>
              </c:extLst>
            </c:dLbl>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'[1]time series'!$A$152:$A$168</c:f>
              <c:strCache>
                <c:ptCount val="17"/>
                <c:pt idx="0">
                  <c:v>2000-01</c:v>
                </c:pt>
                <c:pt idx="1">
                  <c:v>2001-02</c:v>
                </c:pt>
                <c:pt idx="2">
                  <c:v>2002-03</c:v>
                </c:pt>
                <c:pt idx="3">
                  <c:v>2003-04</c:v>
                </c:pt>
                <c:pt idx="4">
                  <c:v>2004-05</c:v>
                </c:pt>
                <c:pt idx="5">
                  <c:v>2005-06</c:v>
                </c:pt>
                <c:pt idx="6">
                  <c:v>2006-07</c:v>
                </c:pt>
                <c:pt idx="7">
                  <c:v>2007-08</c:v>
                </c:pt>
                <c:pt idx="8">
                  <c:v>2008-09</c:v>
                </c:pt>
                <c:pt idx="9">
                  <c:v>2009-10</c:v>
                </c:pt>
                <c:pt idx="10">
                  <c:v>2010-11</c:v>
                </c:pt>
                <c:pt idx="11">
                  <c:v>2011-12</c:v>
                </c:pt>
                <c:pt idx="12">
                  <c:v>2012-13</c:v>
                </c:pt>
                <c:pt idx="13">
                  <c:v>2013-14</c:v>
                </c:pt>
                <c:pt idx="14">
                  <c:v>2014-15</c:v>
                </c:pt>
                <c:pt idx="15">
                  <c:v>2015-16</c:v>
                </c:pt>
                <c:pt idx="16">
                  <c:v>2016-17</c:v>
                </c:pt>
              </c:strCache>
            </c:strRef>
          </c:cat>
          <c:val>
            <c:numRef>
              <c:f>'[1]time series'!$C$152:$C$168</c:f>
              <c:numCache>
                <c:formatCode>General</c:formatCode>
                <c:ptCount val="17"/>
                <c:pt idx="0">
                  <c:v>26</c:v>
                </c:pt>
                <c:pt idx="1">
                  <c:v>29</c:v>
                </c:pt>
                <c:pt idx="2">
                  <c:v>32</c:v>
                </c:pt>
                <c:pt idx="3">
                  <c:v>34</c:v>
                </c:pt>
                <c:pt idx="4">
                  <c:v>38</c:v>
                </c:pt>
                <c:pt idx="5">
                  <c:v>40</c:v>
                </c:pt>
                <c:pt idx="6">
                  <c:v>41</c:v>
                </c:pt>
                <c:pt idx="7">
                  <c:v>42</c:v>
                </c:pt>
                <c:pt idx="8">
                  <c:v>43</c:v>
                </c:pt>
                <c:pt idx="9">
                  <c:v>44</c:v>
                </c:pt>
                <c:pt idx="10">
                  <c:v>45</c:v>
                </c:pt>
                <c:pt idx="11">
                  <c:v>45.2</c:v>
                </c:pt>
                <c:pt idx="12">
                  <c:v>44.543999999999997</c:v>
                </c:pt>
                <c:pt idx="13">
                  <c:v>44</c:v>
                </c:pt>
                <c:pt idx="14">
                  <c:v>44</c:v>
                </c:pt>
                <c:pt idx="15">
                  <c:v>44</c:v>
                </c:pt>
                <c:pt idx="16">
                  <c:v>46</c:v>
                </c:pt>
              </c:numCache>
            </c:numRef>
          </c:val>
          <c:smooth val="1"/>
          <c:extLst>
            <c:ext xmlns:c16="http://schemas.microsoft.com/office/drawing/2014/chart" uri="{C3380CC4-5D6E-409C-BE32-E72D297353CC}">
              <c16:uniqueId val="{00000010-D4D6-4345-A8F7-03DF20721849}"/>
            </c:ext>
          </c:extLst>
        </c:ser>
        <c:ser>
          <c:idx val="1"/>
          <c:order val="1"/>
          <c:tx>
            <c:strRef>
              <c:f>'[1]time series'!$B$151</c:f>
              <c:strCache>
                <c:ptCount val="1"/>
                <c:pt idx="0">
                  <c:v>Diversion rate (kerbside recyclables)</c:v>
                </c:pt>
              </c:strCache>
            </c:strRef>
          </c:tx>
          <c:spPr>
            <a:ln w="15875">
              <a:solidFill>
                <a:srgbClr val="F57850"/>
              </a:solidFill>
              <a:prstDash val="solid"/>
            </a:ln>
          </c:spPr>
          <c:marker>
            <c:symbol val="diamond"/>
            <c:size val="7"/>
            <c:spPr>
              <a:solidFill>
                <a:srgbClr val="FFFFFF"/>
              </a:solidFill>
              <a:ln w="15875">
                <a:solidFill>
                  <a:srgbClr val="F57850"/>
                </a:solidFill>
                <a:prstDash val="solid"/>
              </a:ln>
            </c:spPr>
          </c:marker>
          <c:dLbls>
            <c:dLbl>
              <c:idx val="0"/>
              <c:layout>
                <c:manualLayout>
                  <c:x val="-3.8603176427764049E-2"/>
                  <c:y val="3.1245816495160329E-2"/>
                </c:manualLayout>
              </c:layout>
              <c:tx>
                <c:rich>
                  <a:bodyPr/>
                  <a:lstStyle/>
                  <a:p>
                    <a:r>
                      <a:rPr lang="en-US"/>
                      <a:t>21</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4D6-4345-A8F7-03DF20721849}"/>
                </c:ext>
              </c:extLst>
            </c:dLbl>
            <c:dLbl>
              <c:idx val="1"/>
              <c:delete val="1"/>
              <c:extLst>
                <c:ext xmlns:c15="http://schemas.microsoft.com/office/drawing/2012/chart" uri="{CE6537A1-D6FC-4f65-9D91-7224C49458BB}"/>
                <c:ext xmlns:c16="http://schemas.microsoft.com/office/drawing/2014/chart" uri="{C3380CC4-5D6E-409C-BE32-E72D297353CC}">
                  <c16:uniqueId val="{00000012-D4D6-4345-A8F7-03DF20721849}"/>
                </c:ext>
              </c:extLst>
            </c:dLbl>
            <c:dLbl>
              <c:idx val="2"/>
              <c:delete val="1"/>
              <c:extLst>
                <c:ext xmlns:c15="http://schemas.microsoft.com/office/drawing/2012/chart" uri="{CE6537A1-D6FC-4f65-9D91-7224C49458BB}"/>
                <c:ext xmlns:c16="http://schemas.microsoft.com/office/drawing/2014/chart" uri="{C3380CC4-5D6E-409C-BE32-E72D297353CC}">
                  <c16:uniqueId val="{00000013-D4D6-4345-A8F7-03DF20721849}"/>
                </c:ext>
              </c:extLst>
            </c:dLbl>
            <c:dLbl>
              <c:idx val="3"/>
              <c:delete val="1"/>
              <c:extLst>
                <c:ext xmlns:c15="http://schemas.microsoft.com/office/drawing/2012/chart" uri="{CE6537A1-D6FC-4f65-9D91-7224C49458BB}"/>
                <c:ext xmlns:c16="http://schemas.microsoft.com/office/drawing/2014/chart" uri="{C3380CC4-5D6E-409C-BE32-E72D297353CC}">
                  <c16:uniqueId val="{00000014-D4D6-4345-A8F7-03DF20721849}"/>
                </c:ext>
              </c:extLst>
            </c:dLbl>
            <c:dLbl>
              <c:idx val="4"/>
              <c:delete val="1"/>
              <c:extLst>
                <c:ext xmlns:c15="http://schemas.microsoft.com/office/drawing/2012/chart" uri="{CE6537A1-D6FC-4f65-9D91-7224C49458BB}"/>
                <c:ext xmlns:c16="http://schemas.microsoft.com/office/drawing/2014/chart" uri="{C3380CC4-5D6E-409C-BE32-E72D297353CC}">
                  <c16:uniqueId val="{00000015-D4D6-4345-A8F7-03DF20721849}"/>
                </c:ext>
              </c:extLst>
            </c:dLbl>
            <c:dLbl>
              <c:idx val="5"/>
              <c:delete val="1"/>
              <c:extLst>
                <c:ext xmlns:c15="http://schemas.microsoft.com/office/drawing/2012/chart" uri="{CE6537A1-D6FC-4f65-9D91-7224C49458BB}"/>
                <c:ext xmlns:c16="http://schemas.microsoft.com/office/drawing/2014/chart" uri="{C3380CC4-5D6E-409C-BE32-E72D297353CC}">
                  <c16:uniqueId val="{00000016-D4D6-4345-A8F7-03DF20721849}"/>
                </c:ext>
              </c:extLst>
            </c:dLbl>
            <c:dLbl>
              <c:idx val="6"/>
              <c:delete val="1"/>
              <c:extLst>
                <c:ext xmlns:c15="http://schemas.microsoft.com/office/drawing/2012/chart" uri="{CE6537A1-D6FC-4f65-9D91-7224C49458BB}"/>
                <c:ext xmlns:c16="http://schemas.microsoft.com/office/drawing/2014/chart" uri="{C3380CC4-5D6E-409C-BE32-E72D297353CC}">
                  <c16:uniqueId val="{00000017-D4D6-4345-A8F7-03DF20721849}"/>
                </c:ext>
              </c:extLst>
            </c:dLbl>
            <c:dLbl>
              <c:idx val="7"/>
              <c:delete val="1"/>
              <c:extLst>
                <c:ext xmlns:c15="http://schemas.microsoft.com/office/drawing/2012/chart" uri="{CE6537A1-D6FC-4f65-9D91-7224C49458BB}"/>
                <c:ext xmlns:c16="http://schemas.microsoft.com/office/drawing/2014/chart" uri="{C3380CC4-5D6E-409C-BE32-E72D297353CC}">
                  <c16:uniqueId val="{00000018-D4D6-4345-A8F7-03DF20721849}"/>
                </c:ext>
              </c:extLst>
            </c:dLbl>
            <c:dLbl>
              <c:idx val="8"/>
              <c:delete val="1"/>
              <c:extLst>
                <c:ext xmlns:c15="http://schemas.microsoft.com/office/drawing/2012/chart" uri="{CE6537A1-D6FC-4f65-9D91-7224C49458BB}"/>
                <c:ext xmlns:c16="http://schemas.microsoft.com/office/drawing/2014/chart" uri="{C3380CC4-5D6E-409C-BE32-E72D297353CC}">
                  <c16:uniqueId val="{00000019-D4D6-4345-A8F7-03DF20721849}"/>
                </c:ext>
              </c:extLst>
            </c:dLbl>
            <c:dLbl>
              <c:idx val="9"/>
              <c:delete val="1"/>
              <c:extLst>
                <c:ext xmlns:c15="http://schemas.microsoft.com/office/drawing/2012/chart" uri="{CE6537A1-D6FC-4f65-9D91-7224C49458BB}"/>
                <c:ext xmlns:c16="http://schemas.microsoft.com/office/drawing/2014/chart" uri="{C3380CC4-5D6E-409C-BE32-E72D297353CC}">
                  <c16:uniqueId val="{0000001A-D4D6-4345-A8F7-03DF20721849}"/>
                </c:ext>
              </c:extLst>
            </c:dLbl>
            <c:dLbl>
              <c:idx val="10"/>
              <c:delete val="1"/>
              <c:extLst>
                <c:ext xmlns:c15="http://schemas.microsoft.com/office/drawing/2012/chart" uri="{CE6537A1-D6FC-4f65-9D91-7224C49458BB}"/>
                <c:ext xmlns:c16="http://schemas.microsoft.com/office/drawing/2014/chart" uri="{C3380CC4-5D6E-409C-BE32-E72D297353CC}">
                  <c16:uniqueId val="{0000001B-D4D6-4345-A8F7-03DF20721849}"/>
                </c:ext>
              </c:extLst>
            </c:dLbl>
            <c:dLbl>
              <c:idx val="11"/>
              <c:delete val="1"/>
              <c:extLst>
                <c:ext xmlns:c15="http://schemas.microsoft.com/office/drawing/2012/chart" uri="{CE6537A1-D6FC-4f65-9D91-7224C49458BB}"/>
                <c:ext xmlns:c16="http://schemas.microsoft.com/office/drawing/2014/chart" uri="{C3380CC4-5D6E-409C-BE32-E72D297353CC}">
                  <c16:uniqueId val="{0000001C-D4D6-4345-A8F7-03DF20721849}"/>
                </c:ext>
              </c:extLst>
            </c:dLbl>
            <c:dLbl>
              <c:idx val="12"/>
              <c:delete val="1"/>
              <c:extLst>
                <c:ext xmlns:c15="http://schemas.microsoft.com/office/drawing/2012/chart" uri="{CE6537A1-D6FC-4f65-9D91-7224C49458BB}"/>
                <c:ext xmlns:c16="http://schemas.microsoft.com/office/drawing/2014/chart" uri="{C3380CC4-5D6E-409C-BE32-E72D297353CC}">
                  <c16:uniqueId val="{0000001D-D4D6-4345-A8F7-03DF20721849}"/>
                </c:ext>
              </c:extLst>
            </c:dLbl>
            <c:dLbl>
              <c:idx val="13"/>
              <c:delete val="1"/>
              <c:extLst>
                <c:ext xmlns:c15="http://schemas.microsoft.com/office/drawing/2012/chart" uri="{CE6537A1-D6FC-4f65-9D91-7224C49458BB}"/>
                <c:ext xmlns:c16="http://schemas.microsoft.com/office/drawing/2014/chart" uri="{C3380CC4-5D6E-409C-BE32-E72D297353CC}">
                  <c16:uniqueId val="{0000001E-D4D6-4345-A8F7-03DF20721849}"/>
                </c:ext>
              </c:extLst>
            </c:dLbl>
            <c:dLbl>
              <c:idx val="14"/>
              <c:delete val="1"/>
              <c:extLst>
                <c:ext xmlns:c15="http://schemas.microsoft.com/office/drawing/2012/chart" uri="{CE6537A1-D6FC-4f65-9D91-7224C49458BB}"/>
                <c:ext xmlns:c16="http://schemas.microsoft.com/office/drawing/2014/chart" uri="{C3380CC4-5D6E-409C-BE32-E72D297353CC}">
                  <c16:uniqueId val="{0000001F-D4D6-4345-A8F7-03DF20721849}"/>
                </c:ext>
              </c:extLst>
            </c:dLbl>
            <c:dLbl>
              <c:idx val="15"/>
              <c:delete val="1"/>
              <c:extLst>
                <c:ext xmlns:c15="http://schemas.microsoft.com/office/drawing/2012/chart" uri="{CE6537A1-D6FC-4f65-9D91-7224C49458BB}"/>
                <c:ext xmlns:c16="http://schemas.microsoft.com/office/drawing/2014/chart" uri="{C3380CC4-5D6E-409C-BE32-E72D297353CC}">
                  <c16:uniqueId val="{00000020-D4D6-4345-A8F7-03DF20721849}"/>
                </c:ext>
              </c:extLst>
            </c:dLbl>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'[1]time series'!$A$152:$A$168</c:f>
              <c:strCache>
                <c:ptCount val="17"/>
                <c:pt idx="0">
                  <c:v>2000-01</c:v>
                </c:pt>
                <c:pt idx="1">
                  <c:v>2001-02</c:v>
                </c:pt>
                <c:pt idx="2">
                  <c:v>2002-03</c:v>
                </c:pt>
                <c:pt idx="3">
                  <c:v>2003-04</c:v>
                </c:pt>
                <c:pt idx="4">
                  <c:v>2004-05</c:v>
                </c:pt>
                <c:pt idx="5">
                  <c:v>2005-06</c:v>
                </c:pt>
                <c:pt idx="6">
                  <c:v>2006-07</c:v>
                </c:pt>
                <c:pt idx="7">
                  <c:v>2007-08</c:v>
                </c:pt>
                <c:pt idx="8">
                  <c:v>2008-09</c:v>
                </c:pt>
                <c:pt idx="9">
                  <c:v>2009-10</c:v>
                </c:pt>
                <c:pt idx="10">
                  <c:v>2010-11</c:v>
                </c:pt>
                <c:pt idx="11">
                  <c:v>2011-12</c:v>
                </c:pt>
                <c:pt idx="12">
                  <c:v>2012-13</c:v>
                </c:pt>
                <c:pt idx="13">
                  <c:v>2013-14</c:v>
                </c:pt>
                <c:pt idx="14">
                  <c:v>2014-15</c:v>
                </c:pt>
                <c:pt idx="15">
                  <c:v>2015-16</c:v>
                </c:pt>
                <c:pt idx="16">
                  <c:v>2016-17</c:v>
                </c:pt>
              </c:strCache>
            </c:strRef>
          </c:cat>
          <c:val>
            <c:numRef>
              <c:f>'[1]time series'!$B$152:$B$168</c:f>
              <c:numCache>
                <c:formatCode>General</c:formatCode>
                <c:ptCount val="17"/>
                <c:pt idx="0">
                  <c:v>21</c:v>
                </c:pt>
                <c:pt idx="1">
                  <c:v>23</c:v>
                </c:pt>
                <c:pt idx="2">
                  <c:v>26</c:v>
                </c:pt>
                <c:pt idx="3">
                  <c:v>26</c:v>
                </c:pt>
                <c:pt idx="4">
                  <c:v>29</c:v>
                </c:pt>
                <c:pt idx="5">
                  <c:v>31</c:v>
                </c:pt>
                <c:pt idx="6">
                  <c:v>32</c:v>
                </c:pt>
                <c:pt idx="7">
                  <c:v>34</c:v>
                </c:pt>
                <c:pt idx="8">
                  <c:v>34</c:v>
                </c:pt>
                <c:pt idx="9">
                  <c:v>34</c:v>
                </c:pt>
                <c:pt idx="10">
                  <c:v>33.4</c:v>
                </c:pt>
                <c:pt idx="11">
                  <c:v>33.299999999999997</c:v>
                </c:pt>
                <c:pt idx="12">
                  <c:v>33.299999999999997</c:v>
                </c:pt>
                <c:pt idx="13">
                  <c:v>33</c:v>
                </c:pt>
                <c:pt idx="14">
                  <c:v>32</c:v>
                </c:pt>
                <c:pt idx="15">
                  <c:v>32</c:v>
                </c:pt>
                <c:pt idx="16">
                  <c:v>31</c:v>
                </c:pt>
              </c:numCache>
            </c:numRef>
          </c:val>
          <c:smooth val="1"/>
          <c:extLst>
            <c:ext xmlns:c16="http://schemas.microsoft.com/office/drawing/2014/chart" uri="{C3380CC4-5D6E-409C-BE32-E72D297353CC}">
              <c16:uniqueId val="{00000021-D4D6-4345-A8F7-03DF20721849}"/>
            </c:ext>
          </c:extLst>
        </c:ser>
        <c:ser>
          <c:idx val="2"/>
          <c:order val="2"/>
          <c:tx>
            <c:strRef>
              <c:f>'[1]time series'!$D$151</c:f>
              <c:strCache>
                <c:ptCount val="1"/>
                <c:pt idx="0">
                  <c:v>Diversion rate (kerbside recyclables, garden organics &amp; drop-off recyclables &amp; garden organics)</c:v>
                </c:pt>
              </c:strCache>
            </c:strRef>
          </c:tx>
          <c:spPr>
            <a:ln w="15875">
              <a:solidFill>
                <a:srgbClr val="1EBEFF"/>
              </a:solidFill>
            </a:ln>
          </c:spPr>
          <c:marker>
            <c:symbol val="diamond"/>
            <c:size val="7"/>
            <c:spPr>
              <a:solidFill>
                <a:srgbClr val="FFFFFF"/>
              </a:solidFill>
              <a:ln w="15875">
                <a:solidFill>
                  <a:srgbClr val="1EBEFF"/>
                </a:solidFill>
              </a:ln>
            </c:spPr>
          </c:marker>
          <c:dLbls>
            <c:dLbl>
              <c:idx val="7"/>
              <c:layout>
                <c:manualLayout>
                  <c:x val="-5.1094890510948905E-2"/>
                  <c:y val="-3.52733686067019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D4D6-4345-A8F7-03DF20721849}"/>
                </c:ext>
              </c:extLst>
            </c:dLbl>
            <c:dLbl>
              <c:idx val="16"/>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D4D6-4345-A8F7-03DF2072184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'[1]time series'!$A$152:$A$168</c:f>
              <c:strCache>
                <c:ptCount val="17"/>
                <c:pt idx="0">
                  <c:v>2000-01</c:v>
                </c:pt>
                <c:pt idx="1">
                  <c:v>2001-02</c:v>
                </c:pt>
                <c:pt idx="2">
                  <c:v>2002-03</c:v>
                </c:pt>
                <c:pt idx="3">
                  <c:v>2003-04</c:v>
                </c:pt>
                <c:pt idx="4">
                  <c:v>2004-05</c:v>
                </c:pt>
                <c:pt idx="5">
                  <c:v>2005-06</c:v>
                </c:pt>
                <c:pt idx="6">
                  <c:v>2006-07</c:v>
                </c:pt>
                <c:pt idx="7">
                  <c:v>2007-08</c:v>
                </c:pt>
                <c:pt idx="8">
                  <c:v>2008-09</c:v>
                </c:pt>
                <c:pt idx="9">
                  <c:v>2009-10</c:v>
                </c:pt>
                <c:pt idx="10">
                  <c:v>2010-11</c:v>
                </c:pt>
                <c:pt idx="11">
                  <c:v>2011-12</c:v>
                </c:pt>
                <c:pt idx="12">
                  <c:v>2012-13</c:v>
                </c:pt>
                <c:pt idx="13">
                  <c:v>2013-14</c:v>
                </c:pt>
                <c:pt idx="14">
                  <c:v>2014-15</c:v>
                </c:pt>
                <c:pt idx="15">
                  <c:v>2015-16</c:v>
                </c:pt>
                <c:pt idx="16">
                  <c:v>2016-17</c:v>
                </c:pt>
              </c:strCache>
            </c:strRef>
          </c:cat>
          <c:val>
            <c:numRef>
              <c:f>'[1]time series'!$D$152:$D$168</c:f>
              <c:numCache>
                <c:formatCode>General</c:formatCode>
                <c:ptCount val="17"/>
                <c:pt idx="7">
                  <c:v>45</c:v>
                </c:pt>
                <c:pt idx="8">
                  <c:v>49</c:v>
                </c:pt>
                <c:pt idx="9">
                  <c:v>50</c:v>
                </c:pt>
                <c:pt idx="10">
                  <c:v>50</c:v>
                </c:pt>
                <c:pt idx="11">
                  <c:v>49.8</c:v>
                </c:pt>
                <c:pt idx="12">
                  <c:v>49</c:v>
                </c:pt>
                <c:pt idx="13">
                  <c:v>48</c:v>
                </c:pt>
                <c:pt idx="14">
                  <c:v>47</c:v>
                </c:pt>
                <c:pt idx="15">
                  <c:v>47</c:v>
                </c:pt>
                <c:pt idx="16">
                  <c:v>49</c:v>
                </c:pt>
              </c:numCache>
            </c:numRef>
          </c:val>
          <c:smooth val="0"/>
          <c:extLst>
            <c:ext xmlns:c16="http://schemas.microsoft.com/office/drawing/2014/chart" uri="{C3380CC4-5D6E-409C-BE32-E72D297353CC}">
              <c16:uniqueId val="{00000024-D4D6-4345-A8F7-03DF20721849}"/>
            </c:ext>
          </c:extLst>
        </c:ser>
        <c:dLbls>
          <c:showLegendKey val="0"/>
          <c:showVal val="0"/>
          <c:showCatName val="0"/>
          <c:showSerName val="0"/>
          <c:showPercent val="0"/>
          <c:showBubbleSize val="0"/>
        </c:dLbls>
        <c:marker val="1"/>
        <c:smooth val="0"/>
        <c:axId val="344657888"/>
        <c:axId val="344658280"/>
      </c:lineChart>
      <c:catAx>
        <c:axId val="344657888"/>
        <c:scaling>
          <c:orientation val="minMax"/>
        </c:scaling>
        <c:delete val="0"/>
        <c:axPos val="b"/>
        <c:numFmt formatCode="General" sourceLinked="1"/>
        <c:majorTickMark val="out"/>
        <c:minorTickMark val="none"/>
        <c:tickLblPos val="nextTo"/>
        <c:spPr>
          <a:ln w="3175">
            <a:solidFill>
              <a:srgbClr val="000000"/>
            </a:solidFill>
            <a:prstDash val="solid"/>
          </a:ln>
        </c:spPr>
        <c:txPr>
          <a:bodyPr rot="-1500000" vert="horz"/>
          <a:lstStyle/>
          <a:p>
            <a:pPr>
              <a:defRPr sz="800" b="0" i="0" u="none" strike="noStrike" baseline="0">
                <a:solidFill>
                  <a:srgbClr val="000000"/>
                </a:solidFill>
                <a:latin typeface="Arial"/>
                <a:ea typeface="Arial"/>
                <a:cs typeface="Arial"/>
              </a:defRPr>
            </a:pPr>
            <a:endParaRPr lang="en-US"/>
          </a:p>
        </c:txPr>
        <c:crossAx val="344658280"/>
        <c:crosses val="autoZero"/>
        <c:auto val="1"/>
        <c:lblAlgn val="ctr"/>
        <c:lblOffset val="100"/>
        <c:tickLblSkip val="1"/>
        <c:tickMarkSkip val="1"/>
        <c:noMultiLvlLbl val="0"/>
      </c:catAx>
      <c:valAx>
        <c:axId val="344658280"/>
        <c:scaling>
          <c:orientation val="minMax"/>
        </c:scaling>
        <c:delete val="0"/>
        <c:axPos val="l"/>
        <c:title>
          <c:tx>
            <c:rich>
              <a:bodyPr/>
              <a:lstStyle/>
              <a:p>
                <a:pPr>
                  <a:defRPr sz="800" b="0" i="0" u="none" strike="noStrike" baseline="0">
                    <a:solidFill>
                      <a:srgbClr val="000000"/>
                    </a:solidFill>
                    <a:latin typeface="Arial"/>
                    <a:ea typeface="Arial"/>
                    <a:cs typeface="Arial"/>
                  </a:defRPr>
                </a:pPr>
                <a:r>
                  <a:rPr lang="en-AU"/>
                  <a:t>Diversion rate (%)</a:t>
                </a:r>
              </a:p>
            </c:rich>
          </c:tx>
          <c:layout>
            <c:manualLayout>
              <c:xMode val="edge"/>
              <c:yMode val="edge"/>
              <c:x val="4.4286070080655979E-3"/>
              <c:y val="0.2034481800886000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44657888"/>
        <c:crosses val="autoZero"/>
        <c:crossBetween val="between"/>
      </c:valAx>
      <c:spPr>
        <a:noFill/>
        <a:ln w="25400">
          <a:noFill/>
        </a:ln>
      </c:spPr>
    </c:plotArea>
    <c:legend>
      <c:legendPos val="r"/>
      <c:layout>
        <c:manualLayout>
          <c:xMode val="edge"/>
          <c:yMode val="edge"/>
          <c:x val="0.10948905109489052"/>
          <c:y val="0.79453484981044031"/>
          <c:w val="0.79379562043795626"/>
          <c:h val="0.18165812606757489"/>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4648929753347"/>
          <c:y val="4.3574045909298011E-2"/>
          <c:w val="0.86869120979442782"/>
          <c:h val="0.63773890873772932"/>
        </c:manualLayout>
      </c:layout>
      <c:lineChart>
        <c:grouping val="standard"/>
        <c:varyColors val="0"/>
        <c:ser>
          <c:idx val="0"/>
          <c:order val="0"/>
          <c:tx>
            <c:v>Metro diversion rate</c:v>
          </c:tx>
          <c:spPr>
            <a:ln w="15875">
              <a:solidFill>
                <a:srgbClr val="A5D26E"/>
              </a:solidFill>
              <a:prstDash val="solid"/>
            </a:ln>
          </c:spPr>
          <c:marker>
            <c:symbol val="square"/>
            <c:size val="6"/>
            <c:spPr>
              <a:solidFill>
                <a:srgbClr val="FFFFFF"/>
              </a:solidFill>
              <a:ln w="15875">
                <a:solidFill>
                  <a:srgbClr val="A5D26E"/>
                </a:solidFill>
                <a:prstDash val="solid"/>
              </a:ln>
            </c:spPr>
          </c:marker>
          <c:dLbls>
            <c:dLbl>
              <c:idx val="0"/>
              <c:layout>
                <c:manualLayout>
                  <c:x val="-4.1362530413625302E-2"/>
                  <c:y val="-4.9382716049382713E-2"/>
                </c:manualLayout>
              </c:layout>
              <c:tx>
                <c:rich>
                  <a:bodyPr/>
                  <a:lstStyle/>
                  <a:p>
                    <a:r>
                      <a:rPr lang="en-US"/>
                      <a:t>32%</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770-4D34-83CA-A4E7CE334B8A}"/>
                </c:ext>
              </c:extLst>
            </c:dLbl>
            <c:dLbl>
              <c:idx val="15"/>
              <c:layout>
                <c:manualLayout>
                  <c:x val="-2.1897810218978103E-2"/>
                  <c:y val="3.88007054673721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770-4D34-83CA-A4E7CE334B8A}"/>
                </c:ext>
              </c:extLst>
            </c:dLbl>
            <c:numFmt formatCode="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'[1]time series'!$A$153:$A$168</c:f>
              <c:strCache>
                <c:ptCount val="16"/>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strCache>
            </c:strRef>
          </c:cat>
          <c:val>
            <c:numRef>
              <c:f>'[1]time series'!$C$83:$R$83</c:f>
              <c:numCache>
                <c:formatCode>General</c:formatCode>
                <c:ptCount val="16"/>
                <c:pt idx="0">
                  <c:v>0.32052090423750967</c:v>
                </c:pt>
                <c:pt idx="1">
                  <c:v>0.35130740845989938</c:v>
                </c:pt>
                <c:pt idx="2">
                  <c:v>0.35531797378003249</c:v>
                </c:pt>
                <c:pt idx="3">
                  <c:v>0.3924328489033389</c:v>
                </c:pt>
                <c:pt idx="4">
                  <c:v>0.4218497875290611</c:v>
                </c:pt>
                <c:pt idx="5">
                  <c:v>0.43288608135255441</c:v>
                </c:pt>
                <c:pt idx="6">
                  <c:v>0.43589649465909464</c:v>
                </c:pt>
                <c:pt idx="7">
                  <c:v>0.43741300800548921</c:v>
                </c:pt>
                <c:pt idx="8">
                  <c:v>0.45028242713847083</c:v>
                </c:pt>
                <c:pt idx="9">
                  <c:v>0.46117893281843936</c:v>
                </c:pt>
                <c:pt idx="10">
                  <c:v>0.46380860492540338</c:v>
                </c:pt>
                <c:pt idx="11">
                  <c:v>0.45446380929727226</c:v>
                </c:pt>
                <c:pt idx="12">
                  <c:v>0.45464893171603576</c:v>
                </c:pt>
                <c:pt idx="13">
                  <c:v>0.44718319107025606</c:v>
                </c:pt>
                <c:pt idx="14">
                  <c:v>0.44432224545918908</c:v>
                </c:pt>
                <c:pt idx="15">
                  <c:v>0.45172024357998258</c:v>
                </c:pt>
              </c:numCache>
            </c:numRef>
          </c:val>
          <c:smooth val="1"/>
          <c:extLst>
            <c:ext xmlns:c16="http://schemas.microsoft.com/office/drawing/2014/chart" uri="{C3380CC4-5D6E-409C-BE32-E72D297353CC}">
              <c16:uniqueId val="{00000002-1770-4D34-83CA-A4E7CE334B8A}"/>
            </c:ext>
          </c:extLst>
        </c:ser>
        <c:ser>
          <c:idx val="1"/>
          <c:order val="1"/>
          <c:tx>
            <c:v>Non-metro diversion rate</c:v>
          </c:tx>
          <c:spPr>
            <a:ln w="15875">
              <a:solidFill>
                <a:srgbClr val="F57850"/>
              </a:solidFill>
              <a:prstDash val="solid"/>
            </a:ln>
          </c:spPr>
          <c:marker>
            <c:symbol val="diamond"/>
            <c:size val="7"/>
            <c:spPr>
              <a:solidFill>
                <a:srgbClr val="FFFFFF"/>
              </a:solidFill>
              <a:ln w="15875">
                <a:solidFill>
                  <a:srgbClr val="F57850"/>
                </a:solidFill>
                <a:prstDash val="solid"/>
              </a:ln>
            </c:spPr>
          </c:marker>
          <c:dLbls>
            <c:dLbl>
              <c:idx val="0"/>
              <c:layout>
                <c:manualLayout>
                  <c:x val="-3.8929440389294426E-2"/>
                  <c:y val="3.5273368606701938E-2"/>
                </c:manualLayout>
              </c:layout>
              <c:tx>
                <c:rich>
                  <a:bodyPr/>
                  <a:lstStyle/>
                  <a:p>
                    <a:r>
                      <a:rPr lang="en-US"/>
                      <a:t>20%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770-4D34-83CA-A4E7CE334B8A}"/>
                </c:ext>
              </c:extLst>
            </c:dLbl>
            <c:dLbl>
              <c:idx val="15"/>
              <c:layout>
                <c:manualLayout>
                  <c:x val="-4.6228710462287104E-2"/>
                  <c:y val="-3.8800705467372132E-2"/>
                </c:manualLayout>
              </c:layout>
              <c:numFmt formatCode="0%" sourceLinked="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770-4D34-83CA-A4E7CE334B8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'[1]time series'!$A$153:$A$168</c:f>
              <c:strCache>
                <c:ptCount val="16"/>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strCache>
            </c:strRef>
          </c:cat>
          <c:val>
            <c:numRef>
              <c:f>'[1]time series'!$C$88:$R$88</c:f>
              <c:numCache>
                <c:formatCode>General</c:formatCode>
                <c:ptCount val="16"/>
                <c:pt idx="0">
                  <c:v>0.19619974300566015</c:v>
                </c:pt>
                <c:pt idx="1">
                  <c:v>0.23236590440859023</c:v>
                </c:pt>
                <c:pt idx="2">
                  <c:v>0.28914210929876205</c:v>
                </c:pt>
                <c:pt idx="3">
                  <c:v>0.35255919614968279</c:v>
                </c:pt>
                <c:pt idx="4">
                  <c:v>0.35135419268456486</c:v>
                </c:pt>
                <c:pt idx="5">
                  <c:v>0.3688377899665814</c:v>
                </c:pt>
                <c:pt idx="6">
                  <c:v>0.39784682260018756</c:v>
                </c:pt>
                <c:pt idx="7">
                  <c:v>0.39987624300572022</c:v>
                </c:pt>
                <c:pt idx="8">
                  <c:v>0.41604051477919102</c:v>
                </c:pt>
                <c:pt idx="9">
                  <c:v>0.4212147700409099</c:v>
                </c:pt>
                <c:pt idx="10">
                  <c:v>0.41947766211365195</c:v>
                </c:pt>
                <c:pt idx="11">
                  <c:v>0.41671038060266946</c:v>
                </c:pt>
                <c:pt idx="12">
                  <c:v>0.41760441893674577</c:v>
                </c:pt>
                <c:pt idx="13">
                  <c:v>0.41522718368708844</c:v>
                </c:pt>
                <c:pt idx="14">
                  <c:v>0.43893496960713341</c:v>
                </c:pt>
                <c:pt idx="15">
                  <c:v>0.4650255556969165</c:v>
                </c:pt>
              </c:numCache>
            </c:numRef>
          </c:val>
          <c:smooth val="1"/>
          <c:extLst>
            <c:ext xmlns:c16="http://schemas.microsoft.com/office/drawing/2014/chart" uri="{C3380CC4-5D6E-409C-BE32-E72D297353CC}">
              <c16:uniqueId val="{00000005-1770-4D34-83CA-A4E7CE334B8A}"/>
            </c:ext>
          </c:extLst>
        </c:ser>
        <c:ser>
          <c:idx val="2"/>
          <c:order val="2"/>
          <c:tx>
            <c:v>State diversion rate</c:v>
          </c:tx>
          <c:spPr>
            <a:ln w="15875">
              <a:solidFill>
                <a:srgbClr val="1EBEFF"/>
              </a:solidFill>
            </a:ln>
          </c:spPr>
          <c:marker>
            <c:symbol val="diamond"/>
            <c:size val="7"/>
            <c:spPr>
              <a:solidFill>
                <a:srgbClr val="FFFFFF"/>
              </a:solidFill>
              <a:ln w="15875">
                <a:solidFill>
                  <a:srgbClr val="1EBEFF"/>
                </a:solidFill>
              </a:ln>
            </c:spPr>
          </c:marker>
          <c:dLbls>
            <c:dLbl>
              <c:idx val="0"/>
              <c:layout>
                <c:manualLayout>
                  <c:x val="-4.1362530413625302E-2"/>
                  <c:y val="3.1746031746031682E-2"/>
                </c:manualLayout>
              </c:layout>
              <c:tx>
                <c:rich>
                  <a:bodyPr/>
                  <a:lstStyle/>
                  <a:p>
                    <a:r>
                      <a:rPr lang="en-US"/>
                      <a:t>28%</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770-4D34-83CA-A4E7CE334B8A}"/>
                </c:ext>
              </c:extLst>
            </c:dLbl>
            <c:dLbl>
              <c:idx val="15"/>
              <c:layout>
                <c:manualLayout>
                  <c:x val="0"/>
                  <c:y val="-6.885459317585294E-3"/>
                </c:manualLayout>
              </c:layout>
              <c:numFmt formatCode="0%" sourceLinked="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770-4D34-83CA-A4E7CE334B8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'[1]time series'!$A$153:$A$168</c:f>
              <c:strCache>
                <c:ptCount val="16"/>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strCache>
            </c:strRef>
          </c:cat>
          <c:val>
            <c:numRef>
              <c:f>'[1]time series'!$C$98:$R$98</c:f>
              <c:numCache>
                <c:formatCode>General</c:formatCode>
                <c:ptCount val="16"/>
                <c:pt idx="0">
                  <c:v>0.28564296739826744</c:v>
                </c:pt>
                <c:pt idx="1">
                  <c:v>0.31845707982368898</c:v>
                </c:pt>
                <c:pt idx="2">
                  <c:v>0.33662893715796816</c:v>
                </c:pt>
                <c:pt idx="3">
                  <c:v>0.38184653017342046</c:v>
                </c:pt>
                <c:pt idx="4">
                  <c:v>0.40244412480982628</c:v>
                </c:pt>
                <c:pt idx="5">
                  <c:v>0.41543616887799067</c:v>
                </c:pt>
                <c:pt idx="6">
                  <c:v>0.42558783950512419</c:v>
                </c:pt>
                <c:pt idx="7">
                  <c:v>0.42718343938718101</c:v>
                </c:pt>
                <c:pt idx="8">
                  <c:v>0.44089809205168673</c:v>
                </c:pt>
                <c:pt idx="9">
                  <c:v>0.45043299198628206</c:v>
                </c:pt>
                <c:pt idx="10">
                  <c:v>0.45174990938166559</c:v>
                </c:pt>
                <c:pt idx="11">
                  <c:v>0.44507733477601413</c:v>
                </c:pt>
                <c:pt idx="12">
                  <c:v>0.44533770759677771</c:v>
                </c:pt>
                <c:pt idx="13">
                  <c:v>0.43918950285025393</c:v>
                </c:pt>
                <c:pt idx="14">
                  <c:v>0.44295584484666128</c:v>
                </c:pt>
                <c:pt idx="15">
                  <c:v>0.45515442959079444</c:v>
                </c:pt>
              </c:numCache>
            </c:numRef>
          </c:val>
          <c:smooth val="0"/>
          <c:extLst>
            <c:ext xmlns:c16="http://schemas.microsoft.com/office/drawing/2014/chart" uri="{C3380CC4-5D6E-409C-BE32-E72D297353CC}">
              <c16:uniqueId val="{00000008-1770-4D34-83CA-A4E7CE334B8A}"/>
            </c:ext>
          </c:extLst>
        </c:ser>
        <c:dLbls>
          <c:showLegendKey val="0"/>
          <c:showVal val="0"/>
          <c:showCatName val="0"/>
          <c:showSerName val="0"/>
          <c:showPercent val="0"/>
          <c:showBubbleSize val="0"/>
        </c:dLbls>
        <c:marker val="1"/>
        <c:smooth val="0"/>
        <c:axId val="344657888"/>
        <c:axId val="344658280"/>
      </c:lineChart>
      <c:catAx>
        <c:axId val="344657888"/>
        <c:scaling>
          <c:orientation val="minMax"/>
        </c:scaling>
        <c:delete val="0"/>
        <c:axPos val="b"/>
        <c:numFmt formatCode="General" sourceLinked="1"/>
        <c:majorTickMark val="out"/>
        <c:minorTickMark val="none"/>
        <c:tickLblPos val="nextTo"/>
        <c:spPr>
          <a:ln w="3175">
            <a:solidFill>
              <a:srgbClr val="000000"/>
            </a:solidFill>
            <a:prstDash val="solid"/>
          </a:ln>
        </c:spPr>
        <c:txPr>
          <a:bodyPr rot="-1500000" vert="horz"/>
          <a:lstStyle/>
          <a:p>
            <a:pPr>
              <a:defRPr sz="800" b="0" i="0" u="none" strike="noStrike" baseline="0">
                <a:solidFill>
                  <a:srgbClr val="000000"/>
                </a:solidFill>
                <a:latin typeface="Arial"/>
                <a:ea typeface="Arial"/>
                <a:cs typeface="Arial"/>
              </a:defRPr>
            </a:pPr>
            <a:endParaRPr lang="en-US"/>
          </a:p>
        </c:txPr>
        <c:crossAx val="344658280"/>
        <c:crossesAt val="0"/>
        <c:auto val="1"/>
        <c:lblAlgn val="ctr"/>
        <c:lblOffset val="100"/>
        <c:tickLblSkip val="1"/>
        <c:tickMarkSkip val="1"/>
        <c:noMultiLvlLbl val="0"/>
      </c:catAx>
      <c:valAx>
        <c:axId val="344658280"/>
        <c:scaling>
          <c:orientation val="minMax"/>
        </c:scaling>
        <c:delete val="0"/>
        <c:axPos val="l"/>
        <c:title>
          <c:tx>
            <c:rich>
              <a:bodyPr/>
              <a:lstStyle/>
              <a:p>
                <a:pPr>
                  <a:defRPr sz="800" b="0" i="0" u="none" strike="noStrike" baseline="0">
                    <a:solidFill>
                      <a:srgbClr val="000000"/>
                    </a:solidFill>
                    <a:latin typeface="Arial"/>
                    <a:ea typeface="Arial"/>
                    <a:cs typeface="Arial"/>
                  </a:defRPr>
                </a:pPr>
                <a:r>
                  <a:rPr lang="en-AU"/>
                  <a:t>Diversion rate (%)</a:t>
                </a:r>
              </a:p>
            </c:rich>
          </c:tx>
          <c:layout>
            <c:manualLayout>
              <c:xMode val="edge"/>
              <c:yMode val="edge"/>
              <c:x val="4.4286070080655979E-3"/>
              <c:y val="0.2034481800886000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44657888"/>
        <c:crosses val="autoZero"/>
        <c:crossBetween val="between"/>
      </c:valAx>
      <c:spPr>
        <a:noFill/>
        <a:ln w="25400">
          <a:noFill/>
        </a:ln>
      </c:spPr>
    </c:plotArea>
    <c:legend>
      <c:legendPos val="r"/>
      <c:layout>
        <c:manualLayout>
          <c:xMode val="edge"/>
          <c:yMode val="edge"/>
          <c:x val="0.10948905109489052"/>
          <c:y val="0.79453484981044031"/>
          <c:w val="0.79379562043795626"/>
          <c:h val="8.6420030829479647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83702216306056"/>
          <c:y val="4.583333333333333E-2"/>
          <c:w val="0.83347738610488253"/>
          <c:h val="0.71061318897637793"/>
        </c:manualLayout>
      </c:layout>
      <c:barChart>
        <c:barDir val="col"/>
        <c:grouping val="percentStacked"/>
        <c:varyColors val="0"/>
        <c:ser>
          <c:idx val="0"/>
          <c:order val="0"/>
          <c:tx>
            <c:strRef>
              <c:f>[1]REGION!$S$38</c:f>
              <c:strCache>
                <c:ptCount val="1"/>
                <c:pt idx="0">
                  <c:v>Kerbside garbage</c:v>
                </c:pt>
              </c:strCache>
            </c:strRef>
          </c:tx>
          <c:spPr>
            <a:solidFill>
              <a:srgbClr val="EF7E5F"/>
            </a:solidFill>
          </c:spPr>
          <c:invertIfNegative val="0"/>
          <c:dPt>
            <c:idx val="0"/>
            <c:invertIfNegative val="0"/>
            <c:bubble3D val="0"/>
            <c:extLst>
              <c:ext xmlns:c16="http://schemas.microsoft.com/office/drawing/2014/chart" uri="{C3380CC4-5D6E-409C-BE32-E72D297353CC}">
                <c16:uniqueId val="{00000000-698F-4A97-B48D-3C2C70798B00}"/>
              </c:ext>
            </c:extLst>
          </c:dPt>
          <c:dPt>
            <c:idx val="1"/>
            <c:invertIfNegative val="0"/>
            <c:bubble3D val="0"/>
            <c:extLst>
              <c:ext xmlns:c16="http://schemas.microsoft.com/office/drawing/2014/chart" uri="{C3380CC4-5D6E-409C-BE32-E72D297353CC}">
                <c16:uniqueId val="{00000001-698F-4A97-B48D-3C2C70798B00}"/>
              </c:ext>
            </c:extLst>
          </c:dPt>
          <c:dLbls>
            <c:numFmt formatCode="0%" sourceLinked="0"/>
            <c:spPr>
              <a:noFill/>
              <a:ln>
                <a:noFill/>
              </a:ln>
              <a:effectLst/>
            </c:spPr>
            <c:txPr>
              <a:bodyPr wrap="square" lIns="38100" tIns="19050" rIns="38100" bIns="19050" anchor="ctr">
                <a:spAutoFit/>
              </a:bodyPr>
              <a:lstStyle/>
              <a:p>
                <a:pPr>
                  <a:defRPr sz="800">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[1]REGION!$R$39:$R$40</c:f>
              <c:strCache>
                <c:ptCount val="2"/>
                <c:pt idx="0">
                  <c:v>Metro</c:v>
                </c:pt>
                <c:pt idx="1">
                  <c:v>Non-metro</c:v>
                </c:pt>
              </c:strCache>
            </c:strRef>
          </c:cat>
          <c:val>
            <c:numRef>
              <c:f>[1]REGION!$S$39:$S$40</c:f>
              <c:numCache>
                <c:formatCode>General</c:formatCode>
                <c:ptCount val="2"/>
                <c:pt idx="0">
                  <c:v>500</c:v>
                </c:pt>
                <c:pt idx="1">
                  <c:v>394</c:v>
                </c:pt>
              </c:numCache>
            </c:numRef>
          </c:val>
          <c:extLst>
            <c:ext xmlns:c16="http://schemas.microsoft.com/office/drawing/2014/chart" uri="{C3380CC4-5D6E-409C-BE32-E72D297353CC}">
              <c16:uniqueId val="{00000002-698F-4A97-B48D-3C2C70798B00}"/>
            </c:ext>
          </c:extLst>
        </c:ser>
        <c:ser>
          <c:idx val="1"/>
          <c:order val="1"/>
          <c:tx>
            <c:strRef>
              <c:f>[1]REGION!$T$38</c:f>
              <c:strCache>
                <c:ptCount val="1"/>
                <c:pt idx="0">
                  <c:v>Kerbside recyclables</c:v>
                </c:pt>
              </c:strCache>
            </c:strRef>
          </c:tx>
          <c:spPr>
            <a:solidFill>
              <a:srgbClr val="40B3E2"/>
            </a:solidFill>
          </c:spPr>
          <c:invertIfNegative val="0"/>
          <c:dLbls>
            <c:numFmt formatCode="0%" sourceLinked="0"/>
            <c:spPr>
              <a:noFill/>
              <a:ln>
                <a:noFill/>
              </a:ln>
              <a:effectLst/>
            </c:spPr>
            <c:txPr>
              <a:bodyPr wrap="square" lIns="38100" tIns="19050" rIns="38100" bIns="19050" anchor="ctr">
                <a:spAutoFit/>
              </a:bodyPr>
              <a:lstStyle/>
              <a:p>
                <a:pPr>
                  <a:defRPr sz="800">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[1]REGION!$R$39:$R$40</c:f>
              <c:strCache>
                <c:ptCount val="2"/>
                <c:pt idx="0">
                  <c:v>Metro</c:v>
                </c:pt>
                <c:pt idx="1">
                  <c:v>Non-metro</c:v>
                </c:pt>
              </c:strCache>
            </c:strRef>
          </c:cat>
          <c:val>
            <c:numRef>
              <c:f>[1]REGION!$T$39:$T$40</c:f>
              <c:numCache>
                <c:formatCode>General</c:formatCode>
                <c:ptCount val="2"/>
                <c:pt idx="0">
                  <c:v>247</c:v>
                </c:pt>
                <c:pt idx="1">
                  <c:v>208</c:v>
                </c:pt>
              </c:numCache>
            </c:numRef>
          </c:val>
          <c:extLst>
            <c:ext xmlns:c16="http://schemas.microsoft.com/office/drawing/2014/chart" uri="{C3380CC4-5D6E-409C-BE32-E72D297353CC}">
              <c16:uniqueId val="{00000003-698F-4A97-B48D-3C2C70798B00}"/>
            </c:ext>
          </c:extLst>
        </c:ser>
        <c:ser>
          <c:idx val="2"/>
          <c:order val="2"/>
          <c:tx>
            <c:strRef>
              <c:f>[1]REGION!$U$38</c:f>
              <c:strCache>
                <c:ptCount val="1"/>
                <c:pt idx="0">
                  <c:v>Kerbside green organics</c:v>
                </c:pt>
              </c:strCache>
            </c:strRef>
          </c:tx>
          <c:spPr>
            <a:solidFill>
              <a:srgbClr val="A2D271"/>
            </a:solidFill>
          </c:spPr>
          <c:invertIfNegative val="0"/>
          <c:dPt>
            <c:idx val="0"/>
            <c:invertIfNegative val="0"/>
            <c:bubble3D val="0"/>
            <c:extLst>
              <c:ext xmlns:c16="http://schemas.microsoft.com/office/drawing/2014/chart" uri="{C3380CC4-5D6E-409C-BE32-E72D297353CC}">
                <c16:uniqueId val="{00000004-698F-4A97-B48D-3C2C70798B00}"/>
              </c:ext>
            </c:extLst>
          </c:dPt>
          <c:dPt>
            <c:idx val="1"/>
            <c:invertIfNegative val="0"/>
            <c:bubble3D val="0"/>
            <c:extLst>
              <c:ext xmlns:c16="http://schemas.microsoft.com/office/drawing/2014/chart" uri="{C3380CC4-5D6E-409C-BE32-E72D297353CC}">
                <c16:uniqueId val="{00000005-698F-4A97-B48D-3C2C70798B00}"/>
              </c:ext>
            </c:extLst>
          </c:dPt>
          <c:dLbls>
            <c:numFmt formatCode="0%" sourceLinked="0"/>
            <c:spPr>
              <a:noFill/>
              <a:ln>
                <a:noFill/>
              </a:ln>
              <a:effectLst/>
            </c:spPr>
            <c:txPr>
              <a:bodyPr wrap="square" lIns="38100" tIns="19050" rIns="38100" bIns="19050" anchor="ctr" anchorCtr="0">
                <a:spAutoFit/>
              </a:bodyPr>
              <a:lstStyle/>
              <a:p>
                <a:pPr algn="ctr">
                  <a:defRPr lang="en-AU" sz="800" b="0"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[1]REGION!$R$39:$R$40</c:f>
              <c:strCache>
                <c:ptCount val="2"/>
                <c:pt idx="0">
                  <c:v>Metro</c:v>
                </c:pt>
                <c:pt idx="1">
                  <c:v>Non-metro</c:v>
                </c:pt>
              </c:strCache>
            </c:strRef>
          </c:cat>
          <c:val>
            <c:numRef>
              <c:f>[1]REGION!$U$39:$U$40</c:f>
              <c:numCache>
                <c:formatCode>General</c:formatCode>
                <c:ptCount val="2"/>
                <c:pt idx="0">
                  <c:v>196</c:v>
                </c:pt>
                <c:pt idx="1">
                  <c:v>157</c:v>
                </c:pt>
              </c:numCache>
            </c:numRef>
          </c:val>
          <c:extLst>
            <c:ext xmlns:c16="http://schemas.microsoft.com/office/drawing/2014/chart" uri="{C3380CC4-5D6E-409C-BE32-E72D297353CC}">
              <c16:uniqueId val="{00000006-698F-4A97-B48D-3C2C70798B00}"/>
            </c:ext>
          </c:extLst>
        </c:ser>
        <c:ser>
          <c:idx val="3"/>
          <c:order val="3"/>
          <c:tx>
            <c:strRef>
              <c:f>[1]REGION!$V$38</c:f>
              <c:strCache>
                <c:ptCount val="1"/>
                <c:pt idx="0">
                  <c:v>Drop-off recyclables</c:v>
                </c:pt>
              </c:strCache>
            </c:strRef>
          </c:tx>
          <c:spPr>
            <a:solidFill>
              <a:srgbClr val="FFD200"/>
            </a:solidFill>
          </c:spPr>
          <c:invertIfNegative val="0"/>
          <c:dLbls>
            <c:numFmt formatCode="0%" sourceLinked="0"/>
            <c:spPr>
              <a:noFill/>
              <a:ln>
                <a:noFill/>
              </a:ln>
              <a:effectLst/>
            </c:spPr>
            <c:txPr>
              <a:bodyPr wrap="square" lIns="38100" tIns="19050" rIns="38100" bIns="19050" anchor="ctr">
                <a:spAutoFit/>
              </a:bodyPr>
              <a:lstStyle/>
              <a:p>
                <a:pPr>
                  <a:defRPr sz="800">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[1]REGION!$R$39:$R$40</c:f>
              <c:strCache>
                <c:ptCount val="2"/>
                <c:pt idx="0">
                  <c:v>Metro</c:v>
                </c:pt>
                <c:pt idx="1">
                  <c:v>Non-metro</c:v>
                </c:pt>
              </c:strCache>
            </c:strRef>
          </c:cat>
          <c:val>
            <c:numRef>
              <c:f>[1]REGION!$V$39:$V$40</c:f>
              <c:numCache>
                <c:formatCode>General</c:formatCode>
                <c:ptCount val="2"/>
                <c:pt idx="0">
                  <c:v>17</c:v>
                </c:pt>
                <c:pt idx="1">
                  <c:v>57</c:v>
                </c:pt>
              </c:numCache>
            </c:numRef>
          </c:val>
          <c:extLst>
            <c:ext xmlns:c16="http://schemas.microsoft.com/office/drawing/2014/chart" uri="{C3380CC4-5D6E-409C-BE32-E72D297353CC}">
              <c16:uniqueId val="{00000007-698F-4A97-B48D-3C2C70798B00}"/>
            </c:ext>
          </c:extLst>
        </c:ser>
        <c:ser>
          <c:idx val="4"/>
          <c:order val="4"/>
          <c:tx>
            <c:strRef>
              <c:f>[1]REGION!$W$38</c:f>
              <c:strCache>
                <c:ptCount val="1"/>
                <c:pt idx="0">
                  <c:v>Drop-off green organics</c:v>
                </c:pt>
              </c:strCache>
            </c:strRef>
          </c:tx>
          <c:spPr>
            <a:solidFill>
              <a:schemeClr val="bg1">
                <a:lumMod val="65000"/>
              </a:schemeClr>
            </a:solidFill>
          </c:spPr>
          <c:invertIfNegative val="0"/>
          <c:dPt>
            <c:idx val="0"/>
            <c:invertIfNegative val="0"/>
            <c:bubble3D val="0"/>
            <c:extLst>
              <c:ext xmlns:c16="http://schemas.microsoft.com/office/drawing/2014/chart" uri="{C3380CC4-5D6E-409C-BE32-E72D297353CC}">
                <c16:uniqueId val="{00000008-698F-4A97-B48D-3C2C70798B00}"/>
              </c:ext>
            </c:extLst>
          </c:dPt>
          <c:dPt>
            <c:idx val="1"/>
            <c:invertIfNegative val="0"/>
            <c:bubble3D val="0"/>
            <c:extLst>
              <c:ext xmlns:c16="http://schemas.microsoft.com/office/drawing/2014/chart" uri="{C3380CC4-5D6E-409C-BE32-E72D297353CC}">
                <c16:uniqueId val="{00000009-698F-4A97-B48D-3C2C70798B00}"/>
              </c:ext>
            </c:extLst>
          </c:dPt>
          <c:dLbls>
            <c:dLbl>
              <c:idx val="0"/>
              <c:layout>
                <c:manualLayout>
                  <c:x val="0"/>
                  <c:y val="-2.40240240240240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98F-4A97-B48D-3C2C70798B00}"/>
                </c:ext>
              </c:extLst>
            </c:dLbl>
            <c:numFmt formatCode="0%" sourceLinked="0"/>
            <c:spPr>
              <a:noFill/>
              <a:ln>
                <a:noFill/>
              </a:ln>
              <a:effectLst/>
            </c:spPr>
            <c:txPr>
              <a:bodyPr wrap="square" lIns="38100" tIns="19050" rIns="38100" bIns="19050" anchor="ctr">
                <a:spAutoFit/>
              </a:bodyPr>
              <a:lstStyle/>
              <a:p>
                <a:pPr>
                  <a:defRPr sz="800">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[1]REGION!$R$39:$R$40</c:f>
              <c:strCache>
                <c:ptCount val="2"/>
                <c:pt idx="0">
                  <c:v>Metro</c:v>
                </c:pt>
                <c:pt idx="1">
                  <c:v>Non-metro</c:v>
                </c:pt>
              </c:strCache>
            </c:strRef>
          </c:cat>
          <c:val>
            <c:numRef>
              <c:f>[1]REGION!$W$39:$W$40</c:f>
              <c:numCache>
                <c:formatCode>General</c:formatCode>
                <c:ptCount val="2"/>
                <c:pt idx="0">
                  <c:v>40</c:v>
                </c:pt>
                <c:pt idx="1">
                  <c:v>184</c:v>
                </c:pt>
              </c:numCache>
            </c:numRef>
          </c:val>
          <c:extLst>
            <c:ext xmlns:c16="http://schemas.microsoft.com/office/drawing/2014/chart" uri="{C3380CC4-5D6E-409C-BE32-E72D297353CC}">
              <c16:uniqueId val="{0000000A-698F-4A97-B48D-3C2C70798B00}"/>
            </c:ext>
          </c:extLst>
        </c:ser>
        <c:dLbls>
          <c:showLegendKey val="0"/>
          <c:showVal val="0"/>
          <c:showCatName val="0"/>
          <c:showSerName val="0"/>
          <c:showPercent val="0"/>
          <c:showBubbleSize val="0"/>
        </c:dLbls>
        <c:gapWidth val="199"/>
        <c:overlap val="100"/>
        <c:axId val="340327712"/>
        <c:axId val="340328104"/>
      </c:barChart>
      <c:catAx>
        <c:axId val="340327712"/>
        <c:scaling>
          <c:orientation val="minMax"/>
        </c:scaling>
        <c:delete val="0"/>
        <c:axPos val="b"/>
        <c:numFmt formatCode="General" sourceLinked="1"/>
        <c:majorTickMark val="out"/>
        <c:minorTickMark val="none"/>
        <c:tickLblPos val="nextTo"/>
        <c:spPr>
          <a:ln>
            <a:solidFill>
              <a:schemeClr val="tx1"/>
            </a:solidFill>
          </a:ln>
        </c:spPr>
        <c:txPr>
          <a:bodyPr rot="0" vert="horz"/>
          <a:lstStyle/>
          <a:p>
            <a:pPr>
              <a:defRPr sz="800" b="0" i="0" u="none" strike="noStrike" baseline="0">
                <a:solidFill>
                  <a:srgbClr val="000000"/>
                </a:solidFill>
                <a:latin typeface="Arial"/>
                <a:ea typeface="Arial"/>
                <a:cs typeface="Arial"/>
              </a:defRPr>
            </a:pPr>
            <a:endParaRPr lang="en-US"/>
          </a:p>
        </c:txPr>
        <c:crossAx val="340328104"/>
        <c:crosses val="autoZero"/>
        <c:auto val="1"/>
        <c:lblAlgn val="ctr"/>
        <c:lblOffset val="100"/>
        <c:noMultiLvlLbl val="0"/>
      </c:catAx>
      <c:valAx>
        <c:axId val="340328104"/>
        <c:scaling>
          <c:orientation val="minMax"/>
        </c:scaling>
        <c:delete val="0"/>
        <c:axPos val="l"/>
        <c:numFmt formatCode="0%" sourceLinked="0"/>
        <c:majorTickMark val="out"/>
        <c:minorTickMark val="none"/>
        <c:tickLblPos val="nextTo"/>
        <c:spPr>
          <a:ln>
            <a:solidFill>
              <a:schemeClr val="tx1"/>
            </a:solidFill>
          </a:ln>
        </c:spPr>
        <c:txPr>
          <a:bodyPr rot="0" vert="horz"/>
          <a:lstStyle/>
          <a:p>
            <a:pPr>
              <a:defRPr sz="800" b="0" i="0" u="none" strike="noStrike" baseline="0">
                <a:solidFill>
                  <a:srgbClr val="000000"/>
                </a:solidFill>
                <a:latin typeface="Arial"/>
                <a:ea typeface="Arial"/>
                <a:cs typeface="Arial"/>
              </a:defRPr>
            </a:pPr>
            <a:endParaRPr lang="en-US"/>
          </a:p>
        </c:txPr>
        <c:crossAx val="340327712"/>
        <c:crosses val="autoZero"/>
        <c:crossBetween val="between"/>
        <c:majorUnit val="0.2"/>
        <c:dispUnits>
          <c:builtInUnit val="thousands"/>
          <c:dispUnitsLbl>
            <c:layout>
              <c:manualLayout>
                <c:xMode val="edge"/>
                <c:yMode val="edge"/>
                <c:x val="5.518763796909497E-5"/>
                <c:y val="0.30140059055118112"/>
              </c:manualLayout>
            </c:layout>
            <c:tx>
              <c:rich>
                <a:bodyPr rot="-5400000" vert="horz"/>
                <a:lstStyle/>
                <a:p>
                  <a:pPr algn="ctr">
                    <a:defRPr sz="800" b="0" i="0" u="none" strike="noStrike" baseline="0">
                      <a:solidFill>
                        <a:srgbClr val="000000"/>
                      </a:solidFill>
                      <a:latin typeface="Arial"/>
                      <a:ea typeface="Arial"/>
                      <a:cs typeface="Arial"/>
                    </a:defRPr>
                  </a:pPr>
                  <a:r>
                    <a:rPr lang="en-AU"/>
                    <a:t>Tonnes ('000)</a:t>
                  </a:r>
                </a:p>
              </c:rich>
            </c:tx>
          </c:dispUnitsLbl>
        </c:dispUnits>
      </c:valAx>
    </c:plotArea>
    <c:legend>
      <c:legendPos val="b"/>
      <c:layout>
        <c:manualLayout>
          <c:xMode val="edge"/>
          <c:yMode val="edge"/>
          <c:x val="0.13181526222265694"/>
          <c:y val="0.8558583780631025"/>
          <c:w val="0.83229791928182895"/>
          <c:h val="0.11287760201146028"/>
        </c:manualLayout>
      </c:layout>
      <c:overlay val="0"/>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749314378096754"/>
          <c:y val="5.5794049878086734E-2"/>
          <c:w val="0.70707957795799214"/>
          <c:h val="0.79613817326039149"/>
        </c:manualLayout>
      </c:layout>
      <c:barChart>
        <c:barDir val="bar"/>
        <c:grouping val="clustered"/>
        <c:varyColors val="0"/>
        <c:ser>
          <c:idx val="0"/>
          <c:order val="0"/>
          <c:spPr>
            <a:solidFill>
              <a:srgbClr val="A2D271"/>
            </a:solidFill>
            <a:ln w="25400">
              <a:noFill/>
            </a:ln>
          </c:spPr>
          <c:invertIfNegative val="0"/>
          <c:dPt>
            <c:idx val="7"/>
            <c:invertIfNegative val="0"/>
            <c:bubble3D val="0"/>
            <c:spPr>
              <a:solidFill>
                <a:srgbClr val="40B3E2"/>
              </a:solidFill>
              <a:ln w="25400">
                <a:noFill/>
              </a:ln>
            </c:spPr>
            <c:extLst>
              <c:ext xmlns:c16="http://schemas.microsoft.com/office/drawing/2014/chart" uri="{C3380CC4-5D6E-409C-BE32-E72D297353CC}">
                <c16:uniqueId val="{00000001-0F36-4CC9-9C53-D46FFAF5F245}"/>
              </c:ext>
            </c:extLst>
          </c:dPt>
          <c:dLbls>
            <c:numFmt formatCode="0%" sourceLinked="0"/>
            <c:spPr>
              <a:noFill/>
              <a:ln w="25400">
                <a:noFill/>
              </a:ln>
            </c:spPr>
            <c:txPr>
              <a:bodyPr/>
              <a:lstStyle/>
              <a:p>
                <a:pPr>
                  <a:defRPr sz="800" b="0" i="0" u="none" strike="noStrike" baseline="0">
                    <a:solidFill>
                      <a:sysClr val="windowText" lastClr="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'[1]region diversion'!$A$28:$A$36</c15:sqref>
                  </c15:fullRef>
                </c:ext>
              </c:extLst>
              <c:f>('[1]region diversion'!$A$28:$A$34,'[1]region diversion'!$A$36)</c:f>
              <c:strCache>
                <c:ptCount val="8"/>
                <c:pt idx="0">
                  <c:v>Loddon Mallee</c:v>
                </c:pt>
                <c:pt idx="1">
                  <c:v>Grampians Central West</c:v>
                </c:pt>
                <c:pt idx="2">
                  <c:v>Metropolitan</c:v>
                </c:pt>
                <c:pt idx="3">
                  <c:v>Goulburn Valley</c:v>
                </c:pt>
                <c:pt idx="4">
                  <c:v>Gippsland</c:v>
                </c:pt>
                <c:pt idx="5">
                  <c:v>Barwon South West</c:v>
                </c:pt>
                <c:pt idx="6">
                  <c:v>North Eastern</c:v>
                </c:pt>
                <c:pt idx="7">
                  <c:v>State</c:v>
                </c:pt>
              </c:strCache>
            </c:strRef>
          </c:cat>
          <c:val>
            <c:numRef>
              <c:extLst>
                <c:ext xmlns:c15="http://schemas.microsoft.com/office/drawing/2012/chart" uri="{02D57815-91ED-43cb-92C2-25804820EDAC}">
                  <c15:fullRef>
                    <c15:sqref>'[1]region diversion'!$B$28:$B$36</c15:sqref>
                  </c15:fullRef>
                </c:ext>
              </c:extLst>
              <c:f>('[1]region diversion'!$B$28:$B$34,'[1]region diversion'!$B$36)</c:f>
              <c:numCache>
                <c:formatCode>General</c:formatCode>
                <c:ptCount val="8"/>
                <c:pt idx="0">
                  <c:v>0.36968617015017263</c:v>
                </c:pt>
                <c:pt idx="1">
                  <c:v>0.36991801882912817</c:v>
                </c:pt>
                <c:pt idx="2">
                  <c:v>0.45172021628448605</c:v>
                </c:pt>
                <c:pt idx="3">
                  <c:v>0.46048914954912218</c:v>
                </c:pt>
                <c:pt idx="4">
                  <c:v>0.46484438995100796</c:v>
                </c:pt>
                <c:pt idx="5">
                  <c:v>0.5368111508448129</c:v>
                </c:pt>
                <c:pt idx="6">
                  <c:v>0.59629101426788822</c:v>
                </c:pt>
                <c:pt idx="7">
                  <c:v>0.4551544683589836</c:v>
                </c:pt>
              </c:numCache>
            </c:numRef>
          </c:val>
          <c:extLst>
            <c:ext xmlns:c16="http://schemas.microsoft.com/office/drawing/2014/chart" uri="{C3380CC4-5D6E-409C-BE32-E72D297353CC}">
              <c16:uniqueId val="{00000002-0F36-4CC9-9C53-D46FFAF5F245}"/>
            </c:ext>
          </c:extLst>
        </c:ser>
        <c:dLbls>
          <c:showLegendKey val="0"/>
          <c:showVal val="0"/>
          <c:showCatName val="0"/>
          <c:showSerName val="0"/>
          <c:showPercent val="0"/>
          <c:showBubbleSize val="0"/>
        </c:dLbls>
        <c:gapWidth val="150"/>
        <c:axId val="712148776"/>
        <c:axId val="712149168"/>
      </c:barChart>
      <c:catAx>
        <c:axId val="71214877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ysClr val="windowText" lastClr="000000"/>
                </a:solidFill>
                <a:latin typeface="Arial"/>
                <a:ea typeface="Arial"/>
                <a:cs typeface="Arial"/>
              </a:defRPr>
            </a:pPr>
            <a:endParaRPr lang="en-US"/>
          </a:p>
        </c:txPr>
        <c:crossAx val="712149168"/>
        <c:crosses val="autoZero"/>
        <c:auto val="1"/>
        <c:lblAlgn val="ctr"/>
        <c:lblOffset val="100"/>
        <c:tickLblSkip val="1"/>
        <c:tickMarkSkip val="1"/>
        <c:noMultiLvlLbl val="0"/>
      </c:catAx>
      <c:valAx>
        <c:axId val="712149168"/>
        <c:scaling>
          <c:orientation val="minMax"/>
        </c:scaling>
        <c:delete val="0"/>
        <c:axPos val="b"/>
        <c:numFmt formatCode="0%" sourceLinked="0"/>
        <c:majorTickMark val="out"/>
        <c:minorTickMark val="in"/>
        <c:tickLblPos val="nextTo"/>
        <c:spPr>
          <a:ln w="3175">
            <a:solidFill>
              <a:srgbClr val="000000"/>
            </a:solidFill>
            <a:prstDash val="solid"/>
          </a:ln>
        </c:spPr>
        <c:txPr>
          <a:bodyPr rot="0" vert="horz"/>
          <a:lstStyle/>
          <a:p>
            <a:pPr>
              <a:defRPr sz="800" b="0" i="0" u="none" strike="noStrike" baseline="0">
                <a:solidFill>
                  <a:sysClr val="windowText" lastClr="000000"/>
                </a:solidFill>
                <a:latin typeface="Arial"/>
                <a:ea typeface="Arial"/>
                <a:cs typeface="Arial"/>
              </a:defRPr>
            </a:pPr>
            <a:endParaRPr lang="en-US"/>
          </a:p>
        </c:txPr>
        <c:crossAx val="712148776"/>
        <c:crosses val="autoZero"/>
        <c:crossBetween val="between"/>
        <c:minorUnit val="0.05"/>
      </c:valAx>
      <c:spPr>
        <a:no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750370795925205E-2"/>
          <c:y val="4.9829507137904502E-2"/>
          <c:w val="0.87386130724269795"/>
          <c:h val="0.77718315463226673"/>
        </c:manualLayout>
      </c:layout>
      <c:lineChart>
        <c:grouping val="standard"/>
        <c:varyColors val="0"/>
        <c:ser>
          <c:idx val="0"/>
          <c:order val="0"/>
          <c:spPr>
            <a:ln>
              <a:solidFill>
                <a:srgbClr val="92D050"/>
              </a:solidFill>
            </a:ln>
          </c:spPr>
          <c:marker>
            <c:symbol val="square"/>
            <c:size val="6"/>
            <c:spPr>
              <a:solidFill>
                <a:srgbClr val="FFFFFF"/>
              </a:solidFill>
              <a:ln w="15875">
                <a:solidFill>
                  <a:srgbClr val="A5D26E"/>
                </a:solidFill>
                <a:prstDash val="solid"/>
              </a:ln>
            </c:spPr>
          </c:marker>
          <c:dLbls>
            <c:dLbl>
              <c:idx val="0"/>
              <c:layout>
                <c:manualLayout>
                  <c:x val="-2.6227944682880304E-2"/>
                  <c:y val="-4.82509047044632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E4F-459B-B697-DF34A7901BC8}"/>
                </c:ext>
              </c:extLst>
            </c:dLbl>
            <c:dLbl>
              <c:idx val="1"/>
              <c:layout>
                <c:manualLayout>
                  <c:x val="-3.5765379113018601E-2"/>
                  <c:y val="-4.82509047044632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E4F-459B-B697-DF34A7901BC8}"/>
                </c:ext>
              </c:extLst>
            </c:dLbl>
            <c:dLbl>
              <c:idx val="2"/>
              <c:layout>
                <c:manualLayout>
                  <c:x val="-3.5765379113018601E-2"/>
                  <c:y val="-4.02090872537193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E4F-459B-B697-DF34A7901BC8}"/>
                </c:ext>
              </c:extLst>
            </c:dLbl>
            <c:dLbl>
              <c:idx val="3"/>
              <c:layout>
                <c:manualLayout>
                  <c:x val="-3.5765379113018643E-2"/>
                  <c:y val="-4.42299959790912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E4F-459B-B697-DF34A7901BC8}"/>
                </c:ext>
              </c:extLst>
            </c:dLbl>
            <c:dLbl>
              <c:idx val="4"/>
              <c:layout>
                <c:manualLayout>
                  <c:x val="-3.5765379113018601E-2"/>
                  <c:y val="-4.42299959790912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E4F-459B-B697-DF34A7901BC8}"/>
                </c:ext>
              </c:extLst>
            </c:dLbl>
            <c:dLbl>
              <c:idx val="5"/>
              <c:layout>
                <c:manualLayout>
                  <c:x val="-3.0996661897949453E-2"/>
                  <c:y val="-4.02090872537193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E4F-459B-B697-DF34A7901BC8}"/>
                </c:ext>
              </c:extLst>
            </c:dLbl>
            <c:dLbl>
              <c:idx val="6"/>
              <c:layout>
                <c:manualLayout>
                  <c:x val="-3.5765379113018601E-2"/>
                  <c:y val="-3.61881785283474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E4F-459B-B697-DF34A7901BC8}"/>
                </c:ext>
              </c:extLst>
            </c:dLbl>
            <c:dLbl>
              <c:idx val="7"/>
              <c:layout>
                <c:manualLayout>
                  <c:x val="-3.8149737720553259E-2"/>
                  <c:y val="-3.61881785283474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E4F-459B-B697-DF34A7901BC8}"/>
                </c:ext>
              </c:extLst>
            </c:dLbl>
            <c:dLbl>
              <c:idx val="8"/>
              <c:layout>
                <c:manualLayout>
                  <c:x val="-3.8149737720553259E-2"/>
                  <c:y val="-3.61881785283474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E4F-459B-B697-DF34A7901BC8}"/>
                </c:ext>
              </c:extLst>
            </c:dLbl>
            <c:dLbl>
              <c:idx val="9"/>
              <c:layout>
                <c:manualLayout>
                  <c:x val="-3.8149737720553259E-2"/>
                  <c:y val="-3.61881785283474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E4F-459B-B697-DF34A7901BC8}"/>
                </c:ext>
              </c:extLst>
            </c:dLbl>
            <c:dLbl>
              <c:idx val="10"/>
              <c:layout>
                <c:manualLayout>
                  <c:x val="-3.5765379113018601E-2"/>
                  <c:y val="-3.61881785283474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E4F-459B-B697-DF34A7901BC8}"/>
                </c:ext>
              </c:extLst>
            </c:dLbl>
            <c:dLbl>
              <c:idx val="11"/>
              <c:layout>
                <c:manualLayout>
                  <c:x val="-3.3381020505484027E-2"/>
                  <c:y val="-3.61881785283474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E4F-459B-B697-DF34A7901BC8}"/>
                </c:ext>
              </c:extLst>
            </c:dLbl>
            <c:dLbl>
              <c:idx val="12"/>
              <c:layout>
                <c:manualLayout>
                  <c:x val="-3.5765379113018601E-2"/>
                  <c:y val="-4.02090872537193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E4F-459B-B697-DF34A7901BC8}"/>
                </c:ext>
              </c:extLst>
            </c:dLbl>
            <c:dLbl>
              <c:idx val="13"/>
              <c:layout>
                <c:manualLayout>
                  <c:x val="-3.5765379113018601E-2"/>
                  <c:y val="-4.02090872537193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E4F-459B-B697-DF34A7901BC8}"/>
                </c:ext>
              </c:extLst>
            </c:dLbl>
            <c:dLbl>
              <c:idx val="14"/>
              <c:layout>
                <c:manualLayout>
                  <c:x val="-3.0996661897949453E-2"/>
                  <c:y val="-4.02090872537193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E4F-459B-B697-DF34A7901BC8}"/>
                </c:ext>
              </c:extLst>
            </c:dLbl>
            <c:dLbl>
              <c:idx val="15"/>
              <c:layout>
                <c:manualLayout>
                  <c:x val="-2.8612303290415052E-2"/>
                  <c:y val="-3.61881785283474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E4F-459B-B697-DF34A7901BC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'[3]kg per capita'!$A$2:$A$17</c:f>
              <c:strCache>
                <c:ptCount val="16"/>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strCache>
            </c:strRef>
          </c:cat>
          <c:val>
            <c:numRef>
              <c:f>'[3]kg per capita'!$E$2:$E$17</c:f>
              <c:numCache>
                <c:formatCode>General</c:formatCode>
                <c:ptCount val="16"/>
                <c:pt idx="0">
                  <c:v>581</c:v>
                </c:pt>
                <c:pt idx="1">
                  <c:v>540</c:v>
                </c:pt>
                <c:pt idx="2">
                  <c:v>536</c:v>
                </c:pt>
                <c:pt idx="3">
                  <c:v>501</c:v>
                </c:pt>
                <c:pt idx="4">
                  <c:v>490</c:v>
                </c:pt>
                <c:pt idx="5">
                  <c:v>479</c:v>
                </c:pt>
                <c:pt idx="6">
                  <c:v>475</c:v>
                </c:pt>
                <c:pt idx="7">
                  <c:v>473</c:v>
                </c:pt>
                <c:pt idx="8">
                  <c:v>477</c:v>
                </c:pt>
                <c:pt idx="9">
                  <c:v>487</c:v>
                </c:pt>
                <c:pt idx="10">
                  <c:v>484</c:v>
                </c:pt>
                <c:pt idx="11">
                  <c:v>467</c:v>
                </c:pt>
                <c:pt idx="12">
                  <c:v>471</c:v>
                </c:pt>
                <c:pt idx="13">
                  <c:v>464</c:v>
                </c:pt>
                <c:pt idx="14">
                  <c:v>462</c:v>
                </c:pt>
                <c:pt idx="15">
                  <c:v>462</c:v>
                </c:pt>
              </c:numCache>
            </c:numRef>
          </c:val>
          <c:smooth val="1"/>
          <c:extLst>
            <c:ext xmlns:c16="http://schemas.microsoft.com/office/drawing/2014/chart" uri="{C3380CC4-5D6E-409C-BE32-E72D297353CC}">
              <c16:uniqueId val="{0000000F-5E4F-459B-B697-DF34A7901BC8}"/>
            </c:ext>
          </c:extLst>
        </c:ser>
        <c:dLbls>
          <c:showLegendKey val="0"/>
          <c:showVal val="0"/>
          <c:showCatName val="0"/>
          <c:showSerName val="0"/>
          <c:showPercent val="0"/>
          <c:showBubbleSize val="0"/>
        </c:dLbls>
        <c:marker val="1"/>
        <c:smooth val="0"/>
        <c:axId val="164519256"/>
        <c:axId val="217102672"/>
      </c:lineChart>
      <c:catAx>
        <c:axId val="164519256"/>
        <c:scaling>
          <c:orientation val="minMax"/>
        </c:scaling>
        <c:delete val="0"/>
        <c:axPos val="b"/>
        <c:numFmt formatCode="General" sourceLinked="1"/>
        <c:majorTickMark val="out"/>
        <c:minorTickMark val="none"/>
        <c:tickLblPos val="nextTo"/>
        <c:spPr>
          <a:ln w="3175">
            <a:solidFill>
              <a:srgbClr val="000000"/>
            </a:solidFill>
            <a:prstDash val="solid"/>
          </a:ln>
        </c:spPr>
        <c:txPr>
          <a:bodyPr rot="-1500000" vert="horz"/>
          <a:lstStyle/>
          <a:p>
            <a:pPr>
              <a:defRPr sz="800" b="0" i="0" u="none" strike="noStrike" baseline="0">
                <a:solidFill>
                  <a:sysClr val="windowText" lastClr="000000"/>
                </a:solidFill>
                <a:latin typeface="Arial"/>
                <a:ea typeface="Arial"/>
                <a:cs typeface="Arial"/>
              </a:defRPr>
            </a:pPr>
            <a:endParaRPr lang="en-US"/>
          </a:p>
        </c:txPr>
        <c:crossAx val="217102672"/>
        <c:crosses val="autoZero"/>
        <c:auto val="1"/>
        <c:lblAlgn val="ctr"/>
        <c:lblOffset val="100"/>
        <c:tickLblSkip val="1"/>
        <c:tickMarkSkip val="1"/>
        <c:noMultiLvlLbl val="0"/>
      </c:catAx>
      <c:valAx>
        <c:axId val="217102672"/>
        <c:scaling>
          <c:orientation val="minMax"/>
        </c:scaling>
        <c:delete val="0"/>
        <c:axPos val="l"/>
        <c:title>
          <c:tx>
            <c:rich>
              <a:bodyPr/>
              <a:lstStyle/>
              <a:p>
                <a:pPr>
                  <a:defRPr sz="800" b="0" i="0" u="none" strike="noStrike" baseline="0">
                    <a:solidFill>
                      <a:sysClr val="windowText" lastClr="000000"/>
                    </a:solidFill>
                    <a:latin typeface="Arial"/>
                    <a:ea typeface="Arial"/>
                    <a:cs typeface="Arial"/>
                  </a:defRPr>
                </a:pPr>
                <a:r>
                  <a:rPr lang="en-AU">
                    <a:solidFill>
                      <a:sysClr val="windowText" lastClr="000000"/>
                    </a:solidFill>
                  </a:rPr>
                  <a:t>Yield (kg per household)</a:t>
                </a:r>
              </a:p>
            </c:rich>
          </c:tx>
          <c:layout>
            <c:manualLayout>
              <c:xMode val="edge"/>
              <c:yMode val="edge"/>
              <c:x val="2.8218031233970217E-3"/>
              <c:y val="0.276816677835483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ysClr val="windowText" lastClr="000000"/>
                </a:solidFill>
                <a:latin typeface="Arial"/>
                <a:ea typeface="Arial"/>
                <a:cs typeface="Arial"/>
              </a:defRPr>
            </a:pPr>
            <a:endParaRPr lang="en-US"/>
          </a:p>
        </c:txPr>
        <c:crossAx val="16451925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5.xml.rels><?xml version="1.0" encoding="UTF-8" standalone="yes"?>
<Relationships xmlns="http://schemas.openxmlformats.org/package/2006/relationships"><Relationship Id="rId2" Type="http://schemas.openxmlformats.org/officeDocument/2006/relationships/image" Target="../media/image19.emf"/><Relationship Id="rId1" Type="http://schemas.openxmlformats.org/officeDocument/2006/relationships/image" Target="../media/image18.emf"/></Relationships>
</file>

<file path=xl/drawings/_rels/drawing16.xml.rels><?xml version="1.0" encoding="UTF-8" standalone="yes"?>
<Relationships xmlns="http://schemas.openxmlformats.org/package/2006/relationships"><Relationship Id="rId1" Type="http://schemas.openxmlformats.org/officeDocument/2006/relationships/image" Target="../media/image20.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image" Target="../media/image10.emf"/></Relationships>
</file>

<file path=xl/drawings/_rels/drawing9.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2.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3.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4.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5.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6.e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7.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31</xdr:row>
          <xdr:rowOff>38100</xdr:rowOff>
        </xdr:from>
        <xdr:to>
          <xdr:col>2</xdr:col>
          <xdr:colOff>2743200</xdr:colOff>
          <xdr:row>49</xdr:row>
          <xdr:rowOff>57150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66</xdr:row>
          <xdr:rowOff>95250</xdr:rowOff>
        </xdr:from>
        <xdr:to>
          <xdr:col>8</xdr:col>
          <xdr:colOff>28575</xdr:colOff>
          <xdr:row>84</xdr:row>
          <xdr:rowOff>114300</xdr:rowOff>
        </xdr:to>
        <xdr:sp macro="" textlink="">
          <xdr:nvSpPr>
            <xdr:cNvPr id="10241" name="Object 1" hidden="1">
              <a:extLst>
                <a:ext uri="{63B3BB69-23CF-44E3-9099-C40C66FF867C}">
                  <a14:compatExt spid="_x0000_s10241"/>
                </a:ext>
                <a:ext uri="{FF2B5EF4-FFF2-40B4-BE49-F238E27FC236}">
                  <a16:creationId xmlns:a16="http://schemas.microsoft.com/office/drawing/2014/main" id="{00000000-0008-0000-0900-0000012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47</xdr:row>
          <xdr:rowOff>133350</xdr:rowOff>
        </xdr:from>
        <xdr:to>
          <xdr:col>10</xdr:col>
          <xdr:colOff>742950</xdr:colOff>
          <xdr:row>65</xdr:row>
          <xdr:rowOff>152400</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A00-0000012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16</xdr:row>
          <xdr:rowOff>95250</xdr:rowOff>
        </xdr:from>
        <xdr:to>
          <xdr:col>11</xdr:col>
          <xdr:colOff>381000</xdr:colOff>
          <xdr:row>34</xdr:row>
          <xdr:rowOff>114300</xdr:rowOff>
        </xdr:to>
        <xdr:sp macro="" textlink="">
          <xdr:nvSpPr>
            <xdr:cNvPr id="12289" name="Object 1" hidden="1">
              <a:extLst>
                <a:ext uri="{63B3BB69-23CF-44E3-9099-C40C66FF867C}">
                  <a14:compatExt spid="_x0000_s12289"/>
                </a:ext>
                <a:ext uri="{FF2B5EF4-FFF2-40B4-BE49-F238E27FC236}">
                  <a16:creationId xmlns:a16="http://schemas.microsoft.com/office/drawing/2014/main" id="{00000000-0008-0000-0B00-0000013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346</xdr:row>
          <xdr:rowOff>171450</xdr:rowOff>
        </xdr:from>
        <xdr:to>
          <xdr:col>8</xdr:col>
          <xdr:colOff>38100</xdr:colOff>
          <xdr:row>364</xdr:row>
          <xdr:rowOff>180975</xdr:rowOff>
        </xdr:to>
        <xdr:sp macro="" textlink="">
          <xdr:nvSpPr>
            <xdr:cNvPr id="13313" name="Object 1" hidden="1">
              <a:extLst>
                <a:ext uri="{63B3BB69-23CF-44E3-9099-C40C66FF867C}">
                  <a14:compatExt spid="_x0000_s13313"/>
                </a:ext>
                <a:ext uri="{FF2B5EF4-FFF2-40B4-BE49-F238E27FC236}">
                  <a16:creationId xmlns:a16="http://schemas.microsoft.com/office/drawing/2014/main" id="{00000000-0008-0000-0C00-0000013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196</xdr:row>
          <xdr:rowOff>104775</xdr:rowOff>
        </xdr:from>
        <xdr:to>
          <xdr:col>10</xdr:col>
          <xdr:colOff>571500</xdr:colOff>
          <xdr:row>214</xdr:row>
          <xdr:rowOff>123825</xdr:rowOff>
        </xdr:to>
        <xdr:sp macro="" textlink="">
          <xdr:nvSpPr>
            <xdr:cNvPr id="14337" name="Object 1" hidden="1">
              <a:extLst>
                <a:ext uri="{63B3BB69-23CF-44E3-9099-C40C66FF867C}">
                  <a14:compatExt spid="_x0000_s14337"/>
                </a:ext>
                <a:ext uri="{FF2B5EF4-FFF2-40B4-BE49-F238E27FC236}">
                  <a16:creationId xmlns:a16="http://schemas.microsoft.com/office/drawing/2014/main" id="{00000000-0008-0000-0D00-0000013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editAs="oneCell">
    <xdr:from>
      <xdr:col>0</xdr:col>
      <xdr:colOff>0</xdr:colOff>
      <xdr:row>48</xdr:row>
      <xdr:rowOff>0</xdr:rowOff>
    </xdr:from>
    <xdr:to>
      <xdr:col>0</xdr:col>
      <xdr:colOff>3676650</xdr:colOff>
      <xdr:row>49</xdr:row>
      <xdr:rowOff>9525</xdr:rowOff>
    </xdr:to>
    <xdr:pic>
      <xdr:nvPicPr>
        <xdr:cNvPr id="5" name="Picture 4">
          <a:extLst>
            <a:ext uri="{FF2B5EF4-FFF2-40B4-BE49-F238E27FC236}">
              <a16:creationId xmlns:a16="http://schemas.microsoft.com/office/drawing/2014/main" id="{00000000-0008-0000-0E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763625"/>
          <a:ext cx="3676650" cy="35099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72</xdr:row>
      <xdr:rowOff>0</xdr:rowOff>
    </xdr:from>
    <xdr:to>
      <xdr:col>0</xdr:col>
      <xdr:colOff>3676650</xdr:colOff>
      <xdr:row>73</xdr:row>
      <xdr:rowOff>0</xdr:rowOff>
    </xdr:to>
    <xdr:pic>
      <xdr:nvPicPr>
        <xdr:cNvPr id="6" name="Picture 5">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326850"/>
          <a:ext cx="3676650" cy="190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28575</xdr:colOff>
          <xdr:row>85</xdr:row>
          <xdr:rowOff>161925</xdr:rowOff>
        </xdr:from>
        <xdr:to>
          <xdr:col>0</xdr:col>
          <xdr:colOff>7858125</xdr:colOff>
          <xdr:row>103</xdr:row>
          <xdr:rowOff>180975</xdr:rowOff>
        </xdr:to>
        <xdr:sp macro="" textlink="">
          <xdr:nvSpPr>
            <xdr:cNvPr id="15361" name="Object 1" hidden="1">
              <a:extLst>
                <a:ext uri="{63B3BB69-23CF-44E3-9099-C40C66FF867C}">
                  <a14:compatExt spid="_x0000_s15361"/>
                </a:ext>
                <a:ext uri="{FF2B5EF4-FFF2-40B4-BE49-F238E27FC236}">
                  <a16:creationId xmlns:a16="http://schemas.microsoft.com/office/drawing/2014/main" id="{00000000-0008-0000-0E00-0000013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xdr:twoCellAnchor>
    <xdr:from>
      <xdr:col>2</xdr:col>
      <xdr:colOff>0</xdr:colOff>
      <xdr:row>35</xdr:row>
      <xdr:rowOff>0</xdr:rowOff>
    </xdr:from>
    <xdr:to>
      <xdr:col>2</xdr:col>
      <xdr:colOff>1076325</xdr:colOff>
      <xdr:row>37</xdr:row>
      <xdr:rowOff>0</xdr:rowOff>
    </xdr:to>
    <xdr:pic>
      <xdr:nvPicPr>
        <xdr:cNvPr id="2" name="Picture 628" descr="by_CMYK">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791450"/>
          <a:ext cx="1076325"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47</xdr:row>
          <xdr:rowOff>28575</xdr:rowOff>
        </xdr:from>
        <xdr:to>
          <xdr:col>9</xdr:col>
          <xdr:colOff>190500</xdr:colOff>
          <xdr:row>65</xdr:row>
          <xdr:rowOff>38100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10</xdr:col>
      <xdr:colOff>19050</xdr:colOff>
      <xdr:row>2</xdr:row>
      <xdr:rowOff>180975</xdr:rowOff>
    </xdr:from>
    <xdr:to>
      <xdr:col>16</xdr:col>
      <xdr:colOff>304800</xdr:colOff>
      <xdr:row>14</xdr:row>
      <xdr:rowOff>38100</xdr:rowOff>
    </xdr:to>
    <xdr:graphicFrame macro="">
      <xdr:nvGraphicFramePr>
        <xdr:cNvPr id="7" name="Chart 1">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56</xdr:row>
      <xdr:rowOff>0</xdr:rowOff>
    </xdr:from>
    <xdr:to>
      <xdr:col>6</xdr:col>
      <xdr:colOff>304800</xdr:colOff>
      <xdr:row>72</xdr:row>
      <xdr:rowOff>133350</xdr:rowOff>
    </xdr:to>
    <xdr:graphicFrame macro="">
      <xdr:nvGraphicFramePr>
        <xdr:cNvPr id="12" name="Chart 5">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6</xdr:col>
      <xdr:colOff>0</xdr:colOff>
      <xdr:row>15</xdr:row>
      <xdr:rowOff>0</xdr:rowOff>
    </xdr:from>
    <xdr:ext cx="3162300" cy="2428875"/>
    <xdr:graphicFrame macro="">
      <xdr:nvGraphicFramePr>
        <xdr:cNvPr id="11" name="Chart 15">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editAs="oneCell">
    <xdr:from>
      <xdr:col>7</xdr:col>
      <xdr:colOff>257174</xdr:colOff>
      <xdr:row>33</xdr:row>
      <xdr:rowOff>66675</xdr:rowOff>
    </xdr:from>
    <xdr:to>
      <xdr:col>15</xdr:col>
      <xdr:colOff>438149</xdr:colOff>
      <xdr:row>50</xdr:row>
      <xdr:rowOff>180975</xdr:rowOff>
    </xdr:to>
    <xdr:graphicFrame macro="">
      <xdr:nvGraphicFramePr>
        <xdr:cNvPr id="8" name="Chart 1">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85725</xdr:colOff>
          <xdr:row>74</xdr:row>
          <xdr:rowOff>0</xdr:rowOff>
        </xdr:from>
        <xdr:to>
          <xdr:col>9</xdr:col>
          <xdr:colOff>390525</xdr:colOff>
          <xdr:row>92</xdr:row>
          <xdr:rowOff>19050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6</xdr:col>
      <xdr:colOff>0</xdr:colOff>
      <xdr:row>3</xdr:row>
      <xdr:rowOff>0</xdr:rowOff>
    </xdr:from>
    <xdr:to>
      <xdr:col>14</xdr:col>
      <xdr:colOff>342900</xdr:colOff>
      <xdr:row>21</xdr:row>
      <xdr:rowOff>76200</xdr:rowOff>
    </xdr:to>
    <xdr:graphicFrame macro="">
      <xdr:nvGraphicFramePr>
        <xdr:cNvPr id="7" name="Chart 8">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9525</xdr:colOff>
      <xdr:row>64</xdr:row>
      <xdr:rowOff>57150</xdr:rowOff>
    </xdr:from>
    <xdr:to>
      <xdr:col>14</xdr:col>
      <xdr:colOff>352425</xdr:colOff>
      <xdr:row>83</xdr:row>
      <xdr:rowOff>9525</xdr:rowOff>
    </xdr:to>
    <xdr:graphicFrame macro="">
      <xdr:nvGraphicFramePr>
        <xdr:cNvPr id="10" name="Chart 8">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66675</xdr:colOff>
          <xdr:row>109</xdr:row>
          <xdr:rowOff>28575</xdr:rowOff>
        </xdr:from>
        <xdr:to>
          <xdr:col>10</xdr:col>
          <xdr:colOff>600075</xdr:colOff>
          <xdr:row>127</xdr:row>
          <xdr:rowOff>47625</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editAs="oneCell">
    <xdr:from>
      <xdr:col>5</xdr:col>
      <xdr:colOff>600075</xdr:colOff>
      <xdr:row>25</xdr:row>
      <xdr:rowOff>85725</xdr:rowOff>
    </xdr:from>
    <xdr:to>
      <xdr:col>14</xdr:col>
      <xdr:colOff>190500</xdr:colOff>
      <xdr:row>42</xdr:row>
      <xdr:rowOff>57150</xdr:rowOff>
    </xdr:to>
    <xdr:graphicFrame macro="">
      <xdr:nvGraphicFramePr>
        <xdr:cNvPr id="8" name="Chart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352425</xdr:colOff>
      <xdr:row>45</xdr:row>
      <xdr:rowOff>66675</xdr:rowOff>
    </xdr:from>
    <xdr:to>
      <xdr:col>15</xdr:col>
      <xdr:colOff>561975</xdr:colOff>
      <xdr:row>62</xdr:row>
      <xdr:rowOff>47625</xdr:rowOff>
    </xdr:to>
    <xdr:graphicFrame macro="">
      <xdr:nvGraphicFramePr>
        <xdr:cNvPr id="13" name="Chart 10">
          <a:extLst>
            <a:ext uri="{FF2B5EF4-FFF2-40B4-BE49-F238E27FC236}">
              <a16:creationId xmlns:a16="http://schemas.microsoft.com/office/drawing/2014/main" id="{00000000-0008-0000-03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78</xdr:row>
          <xdr:rowOff>19050</xdr:rowOff>
        </xdr:from>
        <xdr:to>
          <xdr:col>6</xdr:col>
          <xdr:colOff>485775</xdr:colOff>
          <xdr:row>96</xdr:row>
          <xdr:rowOff>38100</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30</xdr:row>
          <xdr:rowOff>0</xdr:rowOff>
        </xdr:from>
        <xdr:to>
          <xdr:col>10</xdr:col>
          <xdr:colOff>561975</xdr:colOff>
          <xdr:row>45</xdr:row>
          <xdr:rowOff>152400</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10</xdr:col>
      <xdr:colOff>0</xdr:colOff>
      <xdr:row>3</xdr:row>
      <xdr:rowOff>0</xdr:rowOff>
    </xdr:from>
    <xdr:to>
      <xdr:col>18</xdr:col>
      <xdr:colOff>449580</xdr:colOff>
      <xdr:row>18</xdr:row>
      <xdr:rowOff>158115</xdr:rowOff>
    </xdr:to>
    <xdr:graphicFrame macro="">
      <xdr:nvGraphicFramePr>
        <xdr:cNvPr id="12" name="Chart 11">
          <a:extLst>
            <a:ext uri="{FF2B5EF4-FFF2-40B4-BE49-F238E27FC236}">
              <a16:creationId xmlns:a16="http://schemas.microsoft.com/office/drawing/2014/main" id="{00000000-0008-0000-06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0</xdr:colOff>
      <xdr:row>20</xdr:row>
      <xdr:rowOff>0</xdr:rowOff>
    </xdr:from>
    <xdr:to>
      <xdr:col>18</xdr:col>
      <xdr:colOff>449580</xdr:colOff>
      <xdr:row>35</xdr:row>
      <xdr:rowOff>158115</xdr:rowOff>
    </xdr:to>
    <xdr:graphicFrame macro="">
      <xdr:nvGraphicFramePr>
        <xdr:cNvPr id="17" name="Chart 16">
          <a:extLst>
            <a:ext uri="{FF2B5EF4-FFF2-40B4-BE49-F238E27FC236}">
              <a16:creationId xmlns:a16="http://schemas.microsoft.com/office/drawing/2014/main" id="{00000000-0008-0000-06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28575</xdr:colOff>
          <xdr:row>68</xdr:row>
          <xdr:rowOff>47625</xdr:rowOff>
        </xdr:from>
        <xdr:to>
          <xdr:col>10</xdr:col>
          <xdr:colOff>381000</xdr:colOff>
          <xdr:row>86</xdr:row>
          <xdr:rowOff>76200</xdr:rowOff>
        </xdr:to>
        <xdr:sp macro="" textlink="">
          <xdr:nvSpPr>
            <xdr:cNvPr id="7169" name="Object 1" hidden="1">
              <a:extLst>
                <a:ext uri="{63B3BB69-23CF-44E3-9099-C40C66FF867C}">
                  <a14:compatExt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9</xdr:col>
      <xdr:colOff>561975</xdr:colOff>
      <xdr:row>37</xdr:row>
      <xdr:rowOff>0</xdr:rowOff>
    </xdr:from>
    <xdr:to>
      <xdr:col>17</xdr:col>
      <xdr:colOff>295275</xdr:colOff>
      <xdr:row>50</xdr:row>
      <xdr:rowOff>142875</xdr:rowOff>
    </xdr:to>
    <xdr:graphicFrame macro="">
      <xdr:nvGraphicFramePr>
        <xdr:cNvPr id="8" name="Chart 7">
          <a:extLst>
            <a:ext uri="{FF2B5EF4-FFF2-40B4-BE49-F238E27FC236}">
              <a16:creationId xmlns:a16="http://schemas.microsoft.com/office/drawing/2014/main" id="{00000000-0008-0000-06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9</xdr:col>
      <xdr:colOff>400049</xdr:colOff>
      <xdr:row>52</xdr:row>
      <xdr:rowOff>38099</xdr:rowOff>
    </xdr:from>
    <xdr:to>
      <xdr:col>18</xdr:col>
      <xdr:colOff>161924</xdr:colOff>
      <xdr:row>68</xdr:row>
      <xdr:rowOff>9525</xdr:rowOff>
    </xdr:to>
    <xdr:graphicFrame macro="">
      <xdr:nvGraphicFramePr>
        <xdr:cNvPr id="7" name="Chart 6">
          <a:extLst>
            <a:ext uri="{FF2B5EF4-FFF2-40B4-BE49-F238E27FC236}">
              <a16:creationId xmlns:a16="http://schemas.microsoft.com/office/drawing/2014/main" id="{00000000-0008-0000-0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0</xdr:colOff>
      <xdr:row>49</xdr:row>
      <xdr:rowOff>0</xdr:rowOff>
    </xdr:from>
    <xdr:to>
      <xdr:col>17</xdr:col>
      <xdr:colOff>382905</xdr:colOff>
      <xdr:row>63</xdr:row>
      <xdr:rowOff>36195</xdr:rowOff>
    </xdr:to>
    <xdr:graphicFrame macro="">
      <xdr:nvGraphicFramePr>
        <xdr:cNvPr id="9" name="Chart 8">
          <a:extLst>
            <a:ext uri="{FF2B5EF4-FFF2-40B4-BE49-F238E27FC236}">
              <a16:creationId xmlns:a16="http://schemas.microsoft.com/office/drawing/2014/main" id="{00000000-0008-0000-07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0</xdr:colOff>
      <xdr:row>65</xdr:row>
      <xdr:rowOff>0</xdr:rowOff>
    </xdr:from>
    <xdr:to>
      <xdr:col>17</xdr:col>
      <xdr:colOff>409575</xdr:colOff>
      <xdr:row>82</xdr:row>
      <xdr:rowOff>40005</xdr:rowOff>
    </xdr:to>
    <xdr:graphicFrame macro="">
      <xdr:nvGraphicFramePr>
        <xdr:cNvPr id="7" name="Chart 6">
          <a:extLst>
            <a:ext uri="{FF2B5EF4-FFF2-40B4-BE49-F238E27FC236}">
              <a16:creationId xmlns:a16="http://schemas.microsoft.com/office/drawing/2014/main" id="{00000000-0008-0000-07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9</xdr:col>
      <xdr:colOff>0</xdr:colOff>
      <xdr:row>3</xdr:row>
      <xdr:rowOff>57150</xdr:rowOff>
    </xdr:from>
    <xdr:to>
      <xdr:col>15</xdr:col>
      <xdr:colOff>409575</xdr:colOff>
      <xdr:row>21</xdr:row>
      <xdr:rowOff>28575</xdr:rowOff>
    </xdr:to>
    <xdr:pic>
      <xdr:nvPicPr>
        <xdr:cNvPr id="5" name="Picture 4">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324850" y="638175"/>
          <a:ext cx="4067175" cy="3552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25</xdr:row>
      <xdr:rowOff>85725</xdr:rowOff>
    </xdr:from>
    <xdr:to>
      <xdr:col>15</xdr:col>
      <xdr:colOff>409575</xdr:colOff>
      <xdr:row>44</xdr:row>
      <xdr:rowOff>0</xdr:rowOff>
    </xdr:to>
    <xdr:pic>
      <xdr:nvPicPr>
        <xdr:cNvPr id="8" name="Picture 7">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324850" y="5019675"/>
          <a:ext cx="4067175" cy="3552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47625</xdr:colOff>
          <xdr:row>104</xdr:row>
          <xdr:rowOff>171450</xdr:rowOff>
        </xdr:from>
        <xdr:to>
          <xdr:col>8</xdr:col>
          <xdr:colOff>95250</xdr:colOff>
          <xdr:row>123</xdr:row>
          <xdr:rowOff>9525</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10</xdr:col>
      <xdr:colOff>0</xdr:colOff>
      <xdr:row>20</xdr:row>
      <xdr:rowOff>0</xdr:rowOff>
    </xdr:from>
    <xdr:to>
      <xdr:col>17</xdr:col>
      <xdr:colOff>428625</xdr:colOff>
      <xdr:row>35</xdr:row>
      <xdr:rowOff>80009</xdr:rowOff>
    </xdr:to>
    <xdr:graphicFrame macro="">
      <xdr:nvGraphicFramePr>
        <xdr:cNvPr id="7" name="Chart 6">
          <a:extLst>
            <a:ext uri="{FF2B5EF4-FFF2-40B4-BE49-F238E27FC236}">
              <a16:creationId xmlns:a16="http://schemas.microsoft.com/office/drawing/2014/main" id="{00000000-0008-0000-08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0</xdr:colOff>
      <xdr:row>3</xdr:row>
      <xdr:rowOff>0</xdr:rowOff>
    </xdr:from>
    <xdr:to>
      <xdr:col>17</xdr:col>
      <xdr:colOff>419100</xdr:colOff>
      <xdr:row>18</xdr:row>
      <xdr:rowOff>47625</xdr:rowOff>
    </xdr:to>
    <xdr:graphicFrame macro="">
      <xdr:nvGraphicFramePr>
        <xdr:cNvPr id="8" name="Chart 2">
          <a:extLst>
            <a:ext uri="{FF2B5EF4-FFF2-40B4-BE49-F238E27FC236}">
              <a16:creationId xmlns:a16="http://schemas.microsoft.com/office/drawing/2014/main" id="{00000000-0008-0000-08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0</xdr:colOff>
      <xdr:row>38</xdr:row>
      <xdr:rowOff>0</xdr:rowOff>
    </xdr:from>
    <xdr:to>
      <xdr:col>18</xdr:col>
      <xdr:colOff>457200</xdr:colOff>
      <xdr:row>54</xdr:row>
      <xdr:rowOff>28575</xdr:rowOff>
    </xdr:to>
    <xdr:graphicFrame macro="">
      <xdr:nvGraphicFramePr>
        <xdr:cNvPr id="11" name="Chart 5">
          <a:extLst>
            <a:ext uri="{FF2B5EF4-FFF2-40B4-BE49-F238E27FC236}">
              <a16:creationId xmlns:a16="http://schemas.microsoft.com/office/drawing/2014/main" id="{00000000-0008-0000-08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57150</xdr:colOff>
          <xdr:row>78</xdr:row>
          <xdr:rowOff>0</xdr:rowOff>
        </xdr:from>
        <xdr:to>
          <xdr:col>9</xdr:col>
          <xdr:colOff>19050</xdr:colOff>
          <xdr:row>96</xdr:row>
          <xdr:rowOff>28575</xdr:rowOff>
        </xdr:to>
        <xdr:sp macro="" textlink="">
          <xdr:nvSpPr>
            <xdr:cNvPr id="9217" name="Object 1" hidden="1">
              <a:extLst>
                <a:ext uri="{63B3BB69-23CF-44E3-9099-C40C66FF867C}">
                  <a14:compatExt spid="_x0000_s9217"/>
                </a:ext>
                <a:ext uri="{FF2B5EF4-FFF2-40B4-BE49-F238E27FC236}">
                  <a16:creationId xmlns:a16="http://schemas.microsoft.com/office/drawing/2014/main" id="{00000000-0008-0000-0800-0000012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Docs/Data/Analysis/WasteOut/VLGAS%20data%20analysis%202016-17/VLGAS%20total%20waste%20generation%202016-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Docs/Data/Results/WasteOut/VLGAS%202016-17%20RESULTS/VLGAs%202016-17/2016-17%20validation%20VLGAS%20NC%20(Recover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intranet/Docs/Data/Analysis/WasteOut/VLGAS%20data%20analysis%202016-17/GS%202016-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intranet/Docs/Data/Results/WasteOut/VLGAS%202016-17%20RESULTS/CUBES/VLGAS%20CUBES%20PRO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intranet/Docs/Data/Analysis/WasteOut/VLGAS%20data%20analysis%202016-17/RS%202016-1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intranet/Docs/Data/Analysis/WasteOut/GO%202016-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our pallet"/>
      <sheetName val="CPI"/>
      <sheetName val="time series"/>
      <sheetName val="Cost per capita"/>
      <sheetName val="kg per capita"/>
      <sheetName val="region diversion"/>
      <sheetName val="REGION"/>
      <sheetName val="hhlds serviced"/>
      <sheetName val="Div rate by LGA"/>
      <sheetName val="RS by service prov cat"/>
      <sheetName val="WMG to WRRG"/>
      <sheetName val="Trend of $ per hhld"/>
    </sheetNames>
    <sheetDataSet>
      <sheetData sheetId="0"/>
      <sheetData sheetId="1"/>
      <sheetData sheetId="2">
        <row r="5">
          <cell r="B5" t="str">
            <v>Garbage</v>
          </cell>
          <cell r="C5" t="str">
            <v>Recyclables</v>
          </cell>
          <cell r="D5" t="str">
            <v>Garden organics</v>
          </cell>
        </row>
        <row r="6">
          <cell r="A6" t="str">
            <v>2000-01</v>
          </cell>
          <cell r="B6">
            <v>1119</v>
          </cell>
          <cell r="C6">
            <v>337</v>
          </cell>
          <cell r="D6">
            <v>99</v>
          </cell>
        </row>
        <row r="7">
          <cell r="A7" t="str">
            <v>2001-02</v>
          </cell>
          <cell r="B7">
            <v>1116</v>
          </cell>
          <cell r="C7">
            <v>361</v>
          </cell>
          <cell r="D7">
            <v>132</v>
          </cell>
        </row>
        <row r="8">
          <cell r="A8" t="str">
            <v>2002-03</v>
          </cell>
          <cell r="B8">
            <v>1057</v>
          </cell>
          <cell r="C8">
            <v>397</v>
          </cell>
          <cell r="D8">
            <v>140</v>
          </cell>
        </row>
        <row r="9">
          <cell r="A9" t="str">
            <v>2003-04</v>
          </cell>
          <cell r="B9">
            <v>1069</v>
          </cell>
          <cell r="C9">
            <v>431</v>
          </cell>
          <cell r="D9">
            <v>177</v>
          </cell>
        </row>
        <row r="10">
          <cell r="A10" t="str">
            <v>2004-05</v>
          </cell>
          <cell r="B10">
            <v>1021</v>
          </cell>
          <cell r="C10">
            <v>492</v>
          </cell>
          <cell r="D10">
            <v>251</v>
          </cell>
        </row>
        <row r="11">
          <cell r="A11" t="str">
            <v>2005-06</v>
          </cell>
          <cell r="B11">
            <v>1027</v>
          </cell>
          <cell r="C11">
            <v>541</v>
          </cell>
          <cell r="D11">
            <v>259</v>
          </cell>
        </row>
        <row r="12">
          <cell r="A12" t="str">
            <v>2006-07</v>
          </cell>
          <cell r="B12">
            <v>1000.6378208251953</v>
          </cell>
          <cell r="C12">
            <v>561</v>
          </cell>
          <cell r="D12">
            <v>246.17517999999998</v>
          </cell>
        </row>
        <row r="13">
          <cell r="A13" t="str">
            <v>2007-08</v>
          </cell>
          <cell r="B13">
            <v>1007.5214739999998</v>
          </cell>
          <cell r="C13">
            <v>608.22251299999982</v>
          </cell>
          <cell r="D13">
            <v>250.64982000000001</v>
          </cell>
        </row>
        <row r="14">
          <cell r="A14" t="str">
            <v>2008-09</v>
          </cell>
          <cell r="B14">
            <v>1025</v>
          </cell>
          <cell r="C14">
            <v>608</v>
          </cell>
          <cell r="D14">
            <v>271</v>
          </cell>
        </row>
        <row r="15">
          <cell r="A15" t="str">
            <v>2009-10</v>
          </cell>
          <cell r="B15">
            <v>1059</v>
          </cell>
          <cell r="C15">
            <v>613.46699999999998</v>
          </cell>
          <cell r="D15">
            <v>318</v>
          </cell>
        </row>
        <row r="16">
          <cell r="A16" t="str">
            <v>2010-11</v>
          </cell>
          <cell r="B16">
            <v>1089</v>
          </cell>
          <cell r="C16">
            <v>622</v>
          </cell>
          <cell r="D16">
            <v>390</v>
          </cell>
        </row>
        <row r="17">
          <cell r="A17" t="str">
            <v>2011-12</v>
          </cell>
          <cell r="B17">
            <v>1111</v>
          </cell>
          <cell r="C17">
            <v>619</v>
          </cell>
          <cell r="D17">
            <v>397</v>
          </cell>
        </row>
        <row r="18">
          <cell r="A18" t="str">
            <v>2012-13</v>
          </cell>
          <cell r="B18">
            <v>1102</v>
          </cell>
          <cell r="C18">
            <v>599</v>
          </cell>
          <cell r="D18">
            <v>397</v>
          </cell>
        </row>
        <row r="19">
          <cell r="A19" t="str">
            <v>2013-14</v>
          </cell>
          <cell r="B19">
            <v>1131</v>
          </cell>
          <cell r="C19">
            <v>595</v>
          </cell>
          <cell r="D19">
            <v>393</v>
          </cell>
        </row>
        <row r="20">
          <cell r="A20" t="str">
            <v>2014-15</v>
          </cell>
          <cell r="B20">
            <v>1159</v>
          </cell>
          <cell r="C20">
            <v>592</v>
          </cell>
          <cell r="D20">
            <v>382</v>
          </cell>
        </row>
        <row r="21">
          <cell r="A21" t="str">
            <v>2015-16</v>
          </cell>
          <cell r="B21">
            <v>1160</v>
          </cell>
          <cell r="C21">
            <v>590</v>
          </cell>
          <cell r="D21">
            <v>394</v>
          </cell>
        </row>
        <row r="22">
          <cell r="A22" t="str">
            <v>2016-17</v>
          </cell>
          <cell r="B22">
            <v>1177</v>
          </cell>
          <cell r="C22">
            <v>591</v>
          </cell>
          <cell r="D22">
            <v>463</v>
          </cell>
        </row>
        <row r="83">
          <cell r="C83">
            <v>0.32052090423750967</v>
          </cell>
          <cell r="D83">
            <v>0.35130740845989938</v>
          </cell>
          <cell r="E83">
            <v>0.35531797378003249</v>
          </cell>
          <cell r="F83">
            <v>0.3924328489033389</v>
          </cell>
          <cell r="G83">
            <v>0.4218497875290611</v>
          </cell>
          <cell r="H83">
            <v>0.43288608135255441</v>
          </cell>
          <cell r="I83">
            <v>0.43589649465909464</v>
          </cell>
          <cell r="J83">
            <v>0.43741300800548921</v>
          </cell>
          <cell r="K83">
            <v>0.45028242713847083</v>
          </cell>
          <cell r="L83">
            <v>0.46117893281843936</v>
          </cell>
          <cell r="M83">
            <v>0.46380860492540338</v>
          </cell>
          <cell r="N83">
            <v>0.45446380929727226</v>
          </cell>
          <cell r="O83">
            <v>0.45464893171603576</v>
          </cell>
          <cell r="P83">
            <v>0.44718319107025606</v>
          </cell>
          <cell r="Q83">
            <v>0.44432224545918908</v>
          </cell>
          <cell r="R83">
            <v>0.45172024357998258</v>
          </cell>
        </row>
        <row r="88">
          <cell r="C88">
            <v>0.19619974300566015</v>
          </cell>
          <cell r="D88">
            <v>0.23236590440859023</v>
          </cell>
          <cell r="E88">
            <v>0.28914210929876205</v>
          </cell>
          <cell r="F88">
            <v>0.35255919614968279</v>
          </cell>
          <cell r="G88">
            <v>0.35135419268456486</v>
          </cell>
          <cell r="H88">
            <v>0.3688377899665814</v>
          </cell>
          <cell r="I88">
            <v>0.39784682260018756</v>
          </cell>
          <cell r="J88">
            <v>0.39987624300572022</v>
          </cell>
          <cell r="K88">
            <v>0.41604051477919102</v>
          </cell>
          <cell r="L88">
            <v>0.4212147700409099</v>
          </cell>
          <cell r="M88">
            <v>0.41947766211365195</v>
          </cell>
          <cell r="N88">
            <v>0.41671038060266946</v>
          </cell>
          <cell r="O88">
            <v>0.41760441893674577</v>
          </cell>
          <cell r="P88">
            <v>0.41522718368708844</v>
          </cell>
          <cell r="Q88">
            <v>0.43893496960713341</v>
          </cell>
          <cell r="R88">
            <v>0.4650255556969165</v>
          </cell>
        </row>
        <row r="98">
          <cell r="C98">
            <v>0.28564296739826744</v>
          </cell>
          <cell r="D98">
            <v>0.31845707982368898</v>
          </cell>
          <cell r="E98">
            <v>0.33662893715796816</v>
          </cell>
          <cell r="F98">
            <v>0.38184653017342046</v>
          </cell>
          <cell r="G98">
            <v>0.40244412480982628</v>
          </cell>
          <cell r="H98">
            <v>0.41543616887799067</v>
          </cell>
          <cell r="I98">
            <v>0.42558783950512419</v>
          </cell>
          <cell r="J98">
            <v>0.42718343938718101</v>
          </cell>
          <cell r="K98">
            <v>0.44089809205168673</v>
          </cell>
          <cell r="L98">
            <v>0.45043299198628206</v>
          </cell>
          <cell r="M98">
            <v>0.45174990938166559</v>
          </cell>
          <cell r="N98">
            <v>0.44507733477601413</v>
          </cell>
          <cell r="O98">
            <v>0.44533770759677771</v>
          </cell>
          <cell r="P98">
            <v>0.43918950285025393</v>
          </cell>
          <cell r="Q98">
            <v>0.44295584484666128</v>
          </cell>
          <cell r="R98">
            <v>0.45515442959079444</v>
          </cell>
        </row>
        <row r="128">
          <cell r="A128" t="str">
            <v>2001-02</v>
          </cell>
        </row>
        <row r="129">
          <cell r="A129" t="str">
            <v>2002-03</v>
          </cell>
        </row>
        <row r="130">
          <cell r="A130" t="str">
            <v>2003-04</v>
          </cell>
        </row>
        <row r="131">
          <cell r="A131" t="str">
            <v>2004-05</v>
          </cell>
        </row>
        <row r="132">
          <cell r="A132" t="str">
            <v>2005-06</v>
          </cell>
        </row>
        <row r="133">
          <cell r="A133" t="str">
            <v>2006-07</v>
          </cell>
        </row>
        <row r="134">
          <cell r="A134" t="str">
            <v>2007-08</v>
          </cell>
        </row>
        <row r="135">
          <cell r="A135" t="str">
            <v>2008-09</v>
          </cell>
        </row>
        <row r="136">
          <cell r="A136" t="str">
            <v>2009-10</v>
          </cell>
        </row>
        <row r="137">
          <cell r="A137" t="str">
            <v>2010-11</v>
          </cell>
        </row>
        <row r="138">
          <cell r="A138" t="str">
            <v>2011-12</v>
          </cell>
        </row>
        <row r="139">
          <cell r="A139" t="str">
            <v>2012-13</v>
          </cell>
        </row>
        <row r="140">
          <cell r="A140" t="str">
            <v>2013-14</v>
          </cell>
        </row>
        <row r="141">
          <cell r="A141" t="str">
            <v>2014-15</v>
          </cell>
        </row>
        <row r="142">
          <cell r="A142" t="str">
            <v>2015-16</v>
          </cell>
        </row>
        <row r="143">
          <cell r="A143" t="str">
            <v>2016-17</v>
          </cell>
        </row>
        <row r="151">
          <cell r="B151" t="str">
            <v>Diversion rate (kerbside recyclables)</v>
          </cell>
          <cell r="C151" t="str">
            <v>Diversion rate (kerbside recyclables &amp; garden organics)</v>
          </cell>
          <cell r="D151" t="str">
            <v>Diversion rate (kerbside recyclables, garden organics &amp; drop-off recyclables &amp; garden organics)</v>
          </cell>
        </row>
        <row r="152">
          <cell r="A152" t="str">
            <v>2000-01</v>
          </cell>
          <cell r="B152">
            <v>21</v>
          </cell>
          <cell r="C152">
            <v>26</v>
          </cell>
          <cell r="D152"/>
        </row>
        <row r="153">
          <cell r="A153" t="str">
            <v>2001-02</v>
          </cell>
          <cell r="B153">
            <v>23</v>
          </cell>
          <cell r="C153">
            <v>29</v>
          </cell>
          <cell r="D153"/>
        </row>
        <row r="154">
          <cell r="A154" t="str">
            <v>2002-03</v>
          </cell>
          <cell r="B154">
            <v>26</v>
          </cell>
          <cell r="C154">
            <v>32</v>
          </cell>
          <cell r="D154"/>
        </row>
        <row r="155">
          <cell r="A155" t="str">
            <v>2003-04</v>
          </cell>
          <cell r="B155">
            <v>26</v>
          </cell>
          <cell r="C155">
            <v>34</v>
          </cell>
          <cell r="D155"/>
        </row>
        <row r="156">
          <cell r="A156" t="str">
            <v>2004-05</v>
          </cell>
          <cell r="B156">
            <v>29</v>
          </cell>
          <cell r="C156">
            <v>38</v>
          </cell>
          <cell r="D156"/>
        </row>
        <row r="157">
          <cell r="A157" t="str">
            <v>2005-06</v>
          </cell>
          <cell r="B157">
            <v>31</v>
          </cell>
          <cell r="C157">
            <v>40</v>
          </cell>
          <cell r="D157"/>
        </row>
        <row r="158">
          <cell r="A158" t="str">
            <v>2006-07</v>
          </cell>
          <cell r="B158">
            <v>32</v>
          </cell>
          <cell r="C158">
            <v>41</v>
          </cell>
          <cell r="D158"/>
        </row>
        <row r="159">
          <cell r="A159" t="str">
            <v>2007-08</v>
          </cell>
          <cell r="B159">
            <v>34</v>
          </cell>
          <cell r="C159">
            <v>42</v>
          </cell>
          <cell r="D159">
            <v>45</v>
          </cell>
        </row>
        <row r="160">
          <cell r="A160" t="str">
            <v>2008-09</v>
          </cell>
          <cell r="B160">
            <v>34</v>
          </cell>
          <cell r="C160">
            <v>43</v>
          </cell>
          <cell r="D160">
            <v>49</v>
          </cell>
        </row>
        <row r="161">
          <cell r="A161" t="str">
            <v>2009-10</v>
          </cell>
          <cell r="B161">
            <v>34</v>
          </cell>
          <cell r="C161">
            <v>44</v>
          </cell>
          <cell r="D161">
            <v>50</v>
          </cell>
        </row>
        <row r="162">
          <cell r="A162" t="str">
            <v>2010-11</v>
          </cell>
          <cell r="B162">
            <v>33.4</v>
          </cell>
          <cell r="C162">
            <v>45</v>
          </cell>
          <cell r="D162">
            <v>50</v>
          </cell>
        </row>
        <row r="163">
          <cell r="A163" t="str">
            <v>2011-12</v>
          </cell>
          <cell r="B163">
            <v>33.299999999999997</v>
          </cell>
          <cell r="C163">
            <v>45.2</v>
          </cell>
          <cell r="D163">
            <v>49.8</v>
          </cell>
        </row>
        <row r="164">
          <cell r="A164" t="str">
            <v>2012-13</v>
          </cell>
          <cell r="B164">
            <v>33.299999999999997</v>
          </cell>
          <cell r="C164">
            <v>44.543999999999997</v>
          </cell>
          <cell r="D164">
            <v>49</v>
          </cell>
        </row>
        <row r="165">
          <cell r="A165" t="str">
            <v>2013-14</v>
          </cell>
          <cell r="B165">
            <v>33</v>
          </cell>
          <cell r="C165">
            <v>44</v>
          </cell>
          <cell r="D165">
            <v>48</v>
          </cell>
        </row>
        <row r="166">
          <cell r="A166" t="str">
            <v>2014-15</v>
          </cell>
          <cell r="B166">
            <v>32</v>
          </cell>
          <cell r="C166">
            <v>44</v>
          </cell>
          <cell r="D166">
            <v>47</v>
          </cell>
        </row>
        <row r="167">
          <cell r="A167" t="str">
            <v>2015-16</v>
          </cell>
          <cell r="B167">
            <v>32</v>
          </cell>
          <cell r="C167">
            <v>44</v>
          </cell>
          <cell r="D167">
            <v>47</v>
          </cell>
        </row>
        <row r="168">
          <cell r="A168" t="str">
            <v>2016-17</v>
          </cell>
          <cell r="B168">
            <v>31</v>
          </cell>
          <cell r="C168">
            <v>46</v>
          </cell>
          <cell r="D168">
            <v>49</v>
          </cell>
        </row>
        <row r="182">
          <cell r="H182" t="str">
            <v>Garbage</v>
          </cell>
          <cell r="I182" t="str">
            <v>Recyclables</v>
          </cell>
          <cell r="J182" t="str">
            <v>Green organics</v>
          </cell>
        </row>
        <row r="183">
          <cell r="H183">
            <v>102.13343594206151</v>
          </cell>
          <cell r="I183">
            <v>27.089197825886984</v>
          </cell>
          <cell r="J183">
            <v>53.995420758546473</v>
          </cell>
        </row>
        <row r="233">
          <cell r="B233">
            <v>0.52750817400631678</v>
          </cell>
          <cell r="C233">
            <v>0.26498814909568269</v>
          </cell>
          <cell r="D233">
            <v>0.20750367689800051</v>
          </cell>
        </row>
        <row r="235">
          <cell r="B235" t="str">
            <v>Garbage</v>
          </cell>
          <cell r="C235" t="str">
            <v>Recyclables</v>
          </cell>
          <cell r="D235" t="str">
            <v>Organics</v>
          </cell>
        </row>
      </sheetData>
      <sheetData sheetId="3"/>
      <sheetData sheetId="4">
        <row r="24">
          <cell r="A24" t="str">
            <v>2001-02</v>
          </cell>
          <cell r="D24">
            <v>24.688321238127905</v>
          </cell>
        </row>
        <row r="25">
          <cell r="A25" t="str">
            <v>2002-03</v>
          </cell>
          <cell r="D25">
            <v>28.736571757606654</v>
          </cell>
        </row>
        <row r="26">
          <cell r="A26" t="str">
            <v>2003-04</v>
          </cell>
          <cell r="D26">
            <v>35.64373707584533</v>
          </cell>
        </row>
        <row r="27">
          <cell r="A27" t="str">
            <v>2004-05</v>
          </cell>
          <cell r="D27">
            <v>47.241416534715945</v>
          </cell>
        </row>
        <row r="28">
          <cell r="A28" t="str">
            <v>2005-06</v>
          </cell>
          <cell r="D28">
            <v>50.420232749573785</v>
          </cell>
        </row>
        <row r="29">
          <cell r="A29" t="str">
            <v>2006-07</v>
          </cell>
          <cell r="D29">
            <v>48.038289154485028</v>
          </cell>
        </row>
        <row r="30">
          <cell r="A30" t="str">
            <v>2007-08</v>
          </cell>
          <cell r="D30">
            <v>48.744294309291099</v>
          </cell>
        </row>
        <row r="31">
          <cell r="A31" t="str">
            <v>2008-09</v>
          </cell>
          <cell r="D31">
            <v>49.627186409959613</v>
          </cell>
        </row>
        <row r="32">
          <cell r="A32" t="str">
            <v>2009-10</v>
          </cell>
          <cell r="D32">
            <v>58.199936239963336</v>
          </cell>
        </row>
        <row r="33">
          <cell r="A33" t="str">
            <v>2010-11</v>
          </cell>
          <cell r="D33">
            <v>70.495287222383837</v>
          </cell>
        </row>
        <row r="34">
          <cell r="A34" t="str">
            <v>2011-12</v>
          </cell>
          <cell r="D34">
            <v>70.506338735414076</v>
          </cell>
        </row>
        <row r="35">
          <cell r="A35" t="str">
            <v>2012-13</v>
          </cell>
          <cell r="D35">
            <v>62.74523473603579</v>
          </cell>
        </row>
        <row r="36">
          <cell r="A36" t="str">
            <v>2013-14</v>
          </cell>
          <cell r="D36">
            <v>67.222421271188509</v>
          </cell>
        </row>
        <row r="37">
          <cell r="A37" t="str">
            <v>2014-15</v>
          </cell>
          <cell r="D37">
            <v>64.620817658209731</v>
          </cell>
        </row>
        <row r="38">
          <cell r="A38" t="str">
            <v>2015-16</v>
          </cell>
          <cell r="D38">
            <v>64.885333687538747</v>
          </cell>
        </row>
        <row r="39">
          <cell r="A39" t="str">
            <v>2016-17</v>
          </cell>
          <cell r="D39">
            <v>75.171616154730529</v>
          </cell>
        </row>
      </sheetData>
      <sheetData sheetId="5">
        <row r="28">
          <cell r="A28" t="str">
            <v>Loddon Mallee</v>
          </cell>
          <cell r="B28">
            <v>0.36968617015017263</v>
          </cell>
        </row>
        <row r="29">
          <cell r="A29" t="str">
            <v>Grampians Central West</v>
          </cell>
          <cell r="B29">
            <v>0.36991801882912817</v>
          </cell>
        </row>
        <row r="30">
          <cell r="A30" t="str">
            <v>Metropolitan</v>
          </cell>
          <cell r="B30">
            <v>0.45172021628448605</v>
          </cell>
        </row>
        <row r="31">
          <cell r="A31" t="str">
            <v>Goulburn Valley</v>
          </cell>
          <cell r="B31">
            <v>0.46048914954912218</v>
          </cell>
        </row>
        <row r="32">
          <cell r="A32" t="str">
            <v>Gippsland</v>
          </cell>
          <cell r="B32">
            <v>0.46484438995100796</v>
          </cell>
        </row>
        <row r="33">
          <cell r="A33" t="str">
            <v>Barwon South West</v>
          </cell>
          <cell r="B33">
            <v>0.5368111508448129</v>
          </cell>
        </row>
        <row r="34">
          <cell r="A34" t="str">
            <v>North Eastern</v>
          </cell>
          <cell r="B34">
            <v>0.59629101426788822</v>
          </cell>
        </row>
        <row r="36">
          <cell r="A36" t="str">
            <v>State</v>
          </cell>
          <cell r="B36">
            <v>0.4551544683589836</v>
          </cell>
        </row>
      </sheetData>
      <sheetData sheetId="6">
        <row r="38">
          <cell r="S38" t="str">
            <v>Kerbside garbage</v>
          </cell>
          <cell r="T38" t="str">
            <v>Kerbside recyclables</v>
          </cell>
          <cell r="U38" t="str">
            <v>Kerbside green organics</v>
          </cell>
          <cell r="V38" t="str">
            <v>Drop-off recyclables</v>
          </cell>
          <cell r="W38" t="str">
            <v>Drop-off green organics</v>
          </cell>
        </row>
        <row r="39">
          <cell r="R39" t="str">
            <v>Metro</v>
          </cell>
          <cell r="S39">
            <v>500</v>
          </cell>
          <cell r="T39">
            <v>247</v>
          </cell>
          <cell r="U39">
            <v>196</v>
          </cell>
          <cell r="V39">
            <v>17</v>
          </cell>
          <cell r="W39">
            <v>40</v>
          </cell>
        </row>
        <row r="40">
          <cell r="R40" t="str">
            <v>Non-metro</v>
          </cell>
          <cell r="S40">
            <v>394</v>
          </cell>
          <cell r="T40">
            <v>208</v>
          </cell>
          <cell r="U40">
            <v>157</v>
          </cell>
          <cell r="V40">
            <v>57</v>
          </cell>
          <cell r="W40">
            <v>184</v>
          </cell>
        </row>
      </sheetData>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NC"/>
      <sheetName val="metro non time series"/>
      <sheetName val="Diversion rate"/>
      <sheetName val="HW"/>
      <sheetName val="metr Non metro split"/>
      <sheetName val="Sheet1"/>
      <sheetName val="Population"/>
      <sheetName val="Sheet6"/>
      <sheetName val="Sheet3"/>
      <sheetName val="Sheet5"/>
      <sheetName val="Sheet2"/>
      <sheetName val="Sheet4"/>
      <sheetName val="bin counts"/>
      <sheetName val="Litter Validat 2016-17"/>
      <sheetName val="LF val 2016-17"/>
      <sheetName val="Chart Template"/>
      <sheetName val="Fig 11"/>
      <sheetName val="GO 2016-17 val"/>
      <sheetName val="GS bin"/>
      <sheetName val="hhlds serviced RS GS GO"/>
      <sheetName val="Sheet7"/>
      <sheetName val="CPI"/>
    </sheetNames>
    <sheetDataSet>
      <sheetData sheetId="0"/>
      <sheetData sheetId="1">
        <row r="1">
          <cell r="B1" t="str">
            <v>Metro</v>
          </cell>
          <cell r="C1" t="str">
            <v>Non-metro</v>
          </cell>
          <cell r="D1" t="str">
            <v>State</v>
          </cell>
        </row>
        <row r="22">
          <cell r="B22">
            <v>1195149.3600000001</v>
          </cell>
          <cell r="C22">
            <v>388789.12999999995</v>
          </cell>
          <cell r="D22">
            <v>1583938.49</v>
          </cell>
        </row>
        <row r="23">
          <cell r="B23">
            <v>1207466.1300000001</v>
          </cell>
          <cell r="C23">
            <v>388110.24000000005</v>
          </cell>
          <cell r="D23">
            <v>1595576.37</v>
          </cell>
        </row>
        <row r="24">
          <cell r="B24">
            <v>1246922.49</v>
          </cell>
          <cell r="C24">
            <v>425772.56</v>
          </cell>
          <cell r="D24">
            <v>1672695.05</v>
          </cell>
        </row>
        <row r="25">
          <cell r="B25">
            <v>1326058.01</v>
          </cell>
          <cell r="C25">
            <v>432571.80000000005</v>
          </cell>
          <cell r="D25">
            <v>1758629.81</v>
          </cell>
        </row>
        <row r="26">
          <cell r="B26">
            <v>1364280.0499999998</v>
          </cell>
          <cell r="C26">
            <v>452539.35000000009</v>
          </cell>
          <cell r="D26">
            <v>1816819.4</v>
          </cell>
        </row>
        <row r="27">
          <cell r="B27">
            <v>1362586.82</v>
          </cell>
          <cell r="C27">
            <v>443909.56000000011</v>
          </cell>
          <cell r="D27">
            <v>1806496.3800000001</v>
          </cell>
        </row>
        <row r="28">
          <cell r="B28">
            <v>1413844.64</v>
          </cell>
          <cell r="C28">
            <v>459895.29999999987</v>
          </cell>
          <cell r="D28">
            <v>1873739.9399999997</v>
          </cell>
        </row>
        <row r="29">
          <cell r="B29">
            <v>1430294.8399999996</v>
          </cell>
          <cell r="C29">
            <v>469099.63000000006</v>
          </cell>
          <cell r="D29">
            <v>1899394.4699999997</v>
          </cell>
        </row>
        <row r="30">
          <cell r="B30">
            <v>1490425.1400000006</v>
          </cell>
          <cell r="C30">
            <v>494157.90200000006</v>
          </cell>
          <cell r="D30">
            <v>1984583.0420000006</v>
          </cell>
        </row>
        <row r="31">
          <cell r="B31">
            <v>1589285.6500000001</v>
          </cell>
          <cell r="C31">
            <v>512485.26299999992</v>
          </cell>
          <cell r="D31">
            <v>2101770.9130000002</v>
          </cell>
        </row>
        <row r="32">
          <cell r="B32">
            <v>1604975.74</v>
          </cell>
          <cell r="C32">
            <v>522104.58</v>
          </cell>
          <cell r="D32">
            <v>2127080.3199999998</v>
          </cell>
        </row>
        <row r="33">
          <cell r="B33">
            <v>1555509.91</v>
          </cell>
          <cell r="C33">
            <v>514710.11</v>
          </cell>
          <cell r="D33">
            <v>2070220.02</v>
          </cell>
        </row>
        <row r="34">
          <cell r="B34">
            <v>1585517.9299999995</v>
          </cell>
          <cell r="C34">
            <v>532205.1399999999</v>
          </cell>
          <cell r="D34">
            <v>2117723.0699999994</v>
          </cell>
        </row>
        <row r="35">
          <cell r="B35">
            <v>1599150.1099999999</v>
          </cell>
          <cell r="C35">
            <v>533467.12999999977</v>
          </cell>
          <cell r="D35">
            <v>2132617.2399999998</v>
          </cell>
        </row>
        <row r="36">
          <cell r="B36">
            <v>1600577.4099999997</v>
          </cell>
          <cell r="C36">
            <v>543918.75000000023</v>
          </cell>
          <cell r="D36">
            <v>2144496.16</v>
          </cell>
        </row>
        <row r="37">
          <cell r="B37">
            <v>1654925.9100000001</v>
          </cell>
          <cell r="C37">
            <v>575751.96000000008</v>
          </cell>
          <cell r="D37">
            <v>2230677.87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4">
          <cell r="B14" t="str">
            <v>80L</v>
          </cell>
          <cell r="C14" t="str">
            <v>120L</v>
          </cell>
          <cell r="D14" t="str">
            <v>140L</v>
          </cell>
          <cell r="E14" t="str">
            <v>240L</v>
          </cell>
        </row>
        <row r="22">
          <cell r="A22" t="str">
            <v>Yield</v>
          </cell>
          <cell r="B22">
            <v>397.62659216288586</v>
          </cell>
          <cell r="C22">
            <v>457.70538098314466</v>
          </cell>
          <cell r="D22">
            <v>508.96699657614209</v>
          </cell>
          <cell r="E22">
            <v>571.55039238707286</v>
          </cell>
        </row>
      </sheetData>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g per capita"/>
      <sheetName val="Cost per tonne"/>
      <sheetName val="time series"/>
    </sheetNames>
    <sheetDataSet>
      <sheetData sheetId="0">
        <row r="2">
          <cell r="A2" t="str">
            <v>2001–02</v>
          </cell>
          <cell r="D2">
            <v>227.81692234804086</v>
          </cell>
          <cell r="E2">
            <v>581</v>
          </cell>
        </row>
        <row r="3">
          <cell r="A3" t="str">
            <v>2002–03</v>
          </cell>
          <cell r="D3">
            <v>214.69397591340282</v>
          </cell>
          <cell r="E3">
            <v>540</v>
          </cell>
        </row>
        <row r="4">
          <cell r="A4" t="str">
            <v>2003–04</v>
          </cell>
          <cell r="D4">
            <v>213.22785436498927</v>
          </cell>
          <cell r="E4">
            <v>536</v>
          </cell>
        </row>
        <row r="5">
          <cell r="A5" t="str">
            <v>2004–05</v>
          </cell>
          <cell r="D5">
            <v>202.46451195796382</v>
          </cell>
          <cell r="E5">
            <v>501</v>
          </cell>
        </row>
        <row r="6">
          <cell r="A6" t="str">
            <v>2005–06</v>
          </cell>
          <cell r="D6">
            <v>199.59733075329561</v>
          </cell>
          <cell r="E6">
            <v>490</v>
          </cell>
        </row>
        <row r="7">
          <cell r="A7" t="str">
            <v>2006–07</v>
          </cell>
          <cell r="D7">
            <v>193.97981031224859</v>
          </cell>
          <cell r="E7">
            <v>479</v>
          </cell>
        </row>
        <row r="8">
          <cell r="A8" t="str">
            <v>2007–08</v>
          </cell>
          <cell r="D8">
            <v>192.72536567501368</v>
          </cell>
          <cell r="E8">
            <v>475</v>
          </cell>
        </row>
        <row r="9">
          <cell r="A9" t="str">
            <v>2008–09</v>
          </cell>
          <cell r="D9">
            <v>190.74348865790236</v>
          </cell>
          <cell r="E9">
            <v>473</v>
          </cell>
        </row>
        <row r="10">
          <cell r="A10" t="str">
            <v>2009–10</v>
          </cell>
          <cell r="D10">
            <v>193.48486449893531</v>
          </cell>
          <cell r="E10">
            <v>477</v>
          </cell>
        </row>
        <row r="11">
          <cell r="A11" t="str">
            <v>2010–11</v>
          </cell>
          <cell r="D11">
            <v>196.67643351161658</v>
          </cell>
          <cell r="E11">
            <v>487</v>
          </cell>
        </row>
        <row r="12">
          <cell r="A12" t="str">
            <v>2011-12</v>
          </cell>
          <cell r="D12">
            <v>196.57255269324156</v>
          </cell>
          <cell r="E12">
            <v>484</v>
          </cell>
        </row>
        <row r="13">
          <cell r="A13" t="str">
            <v>2012-13</v>
          </cell>
          <cell r="D13">
            <v>190.82178285704788</v>
          </cell>
          <cell r="E13">
            <v>467</v>
          </cell>
        </row>
        <row r="14">
          <cell r="A14" t="str">
            <v>2013-14</v>
          </cell>
          <cell r="D14">
            <v>191.62756842206929</v>
          </cell>
          <cell r="E14">
            <v>471</v>
          </cell>
        </row>
        <row r="15">
          <cell r="A15" t="str">
            <v>2014-15</v>
          </cell>
          <cell r="D15">
            <v>192.06732076152235</v>
          </cell>
          <cell r="E15">
            <v>464</v>
          </cell>
        </row>
        <row r="16">
          <cell r="A16" t="str">
            <v>2015-16</v>
          </cell>
          <cell r="D16">
            <v>187.77645794820697</v>
          </cell>
          <cell r="E16">
            <v>462</v>
          </cell>
        </row>
        <row r="17">
          <cell r="A17" t="str">
            <v>2016-17</v>
          </cell>
          <cell r="D17">
            <v>186.08066505092191</v>
          </cell>
          <cell r="E17">
            <v>462</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2"/>
      <sheetName val="PVT"/>
      <sheetName val="GS 2016-17"/>
      <sheetName val="GO service prov"/>
      <sheetName val="Sheet11"/>
      <sheetName val="Sheet13"/>
      <sheetName val="Sheet9"/>
      <sheetName val="Div rates by service"/>
      <sheetName val="Sheet10"/>
      <sheetName val="GO bin count"/>
      <sheetName val="Litter Validat 2016-16"/>
      <sheetName val="GS bin"/>
      <sheetName val="LF val 2016-17"/>
      <sheetName val="GO 2016-17 val"/>
      <sheetName val="Sheet8"/>
      <sheetName val="Sheet7"/>
      <sheetName val="Sheet6"/>
      <sheetName val="2016-17 validation"/>
      <sheetName val="Selena"/>
      <sheetName val="GO metro"/>
      <sheetName val="Sheet5"/>
      <sheetName val="2016-17 tabulation"/>
      <sheetName val="Sheet4"/>
      <sheetName val="% change RS trend"/>
      <sheetName val="plastic bags"/>
      <sheetName val="Sheet3"/>
      <sheetName val="RS"/>
      <sheetName val="Sheet2"/>
      <sheetName val="Sheet1"/>
      <sheetName val="MRA dataset"/>
      <sheetName val="Garden Waste"/>
      <sheetName val="MRA dataset (2) COPY"/>
    </sheetNames>
    <sheetDataSet>
      <sheetData sheetId="0"/>
      <sheetData sheetId="1"/>
      <sheetData sheetId="2"/>
      <sheetData sheetId="3"/>
      <sheetData sheetId="4"/>
      <sheetData sheetId="5"/>
      <sheetData sheetId="6"/>
      <sheetData sheetId="7">
        <row r="20">
          <cell r="A20" t="str">
            <v>Metro</v>
          </cell>
        </row>
        <row r="22">
          <cell r="B22">
            <v>804340.8</v>
          </cell>
        </row>
        <row r="23">
          <cell r="B23">
            <v>769823.89999999991</v>
          </cell>
        </row>
        <row r="24">
          <cell r="B24">
            <v>770921.89999999991</v>
          </cell>
        </row>
        <row r="25">
          <cell r="B25">
            <v>755427.5</v>
          </cell>
        </row>
        <row r="26">
          <cell r="B26">
            <v>743882.5</v>
          </cell>
        </row>
        <row r="27">
          <cell r="B27">
            <v>735430.2</v>
          </cell>
        </row>
        <row r="28">
          <cell r="B28">
            <v>752093.74</v>
          </cell>
        </row>
        <row r="29">
          <cell r="B29">
            <v>759061.91999999993</v>
          </cell>
        </row>
        <row r="30">
          <cell r="B30">
            <v>782123.38</v>
          </cell>
        </row>
        <row r="31">
          <cell r="B31">
            <v>805594.5199999999</v>
          </cell>
        </row>
        <row r="32">
          <cell r="B32">
            <v>820146.9</v>
          </cell>
        </row>
        <row r="33">
          <cell r="B33">
            <v>813316.1</v>
          </cell>
        </row>
        <row r="34">
          <cell r="B34">
            <v>831857.88</v>
          </cell>
        </row>
        <row r="35">
          <cell r="B35">
            <v>855004.9</v>
          </cell>
        </row>
        <row r="36">
          <cell r="B36">
            <v>860554.72000000009</v>
          </cell>
        </row>
        <row r="37">
          <cell r="B37">
            <v>877806.1</v>
          </cell>
        </row>
        <row r="39">
          <cell r="A39" t="str">
            <v>Non-Metro</v>
          </cell>
        </row>
        <row r="41">
          <cell r="A41" t="str">
            <v>2001-02</v>
          </cell>
          <cell r="B41">
            <v>303551.98999999993</v>
          </cell>
        </row>
        <row r="42">
          <cell r="A42" t="str">
            <v>2002-03</v>
          </cell>
          <cell r="B42">
            <v>287218.71000000002</v>
          </cell>
        </row>
        <row r="43">
          <cell r="A43" t="str">
            <v>2003-04</v>
          </cell>
          <cell r="B43">
            <v>291265.57999999996</v>
          </cell>
        </row>
        <row r="44">
          <cell r="A44" t="str">
            <v>2004-05</v>
          </cell>
          <cell r="B44">
            <v>268277.32999999996</v>
          </cell>
        </row>
        <row r="45">
          <cell r="A45" t="str">
            <v>2005-06</v>
          </cell>
          <cell r="B45">
            <v>279361.21999999997</v>
          </cell>
        </row>
        <row r="46">
          <cell r="A46" t="str">
            <v>2006-07</v>
          </cell>
          <cell r="B46">
            <v>264249.04000000004</v>
          </cell>
        </row>
        <row r="47">
          <cell r="A47" t="str">
            <v>2007-08</v>
          </cell>
          <cell r="B47">
            <v>260943.09</v>
          </cell>
        </row>
        <row r="48">
          <cell r="A48" t="str">
            <v>2008-09</v>
          </cell>
          <cell r="B48">
            <v>265599.72000000009</v>
          </cell>
        </row>
        <row r="49">
          <cell r="A49" t="str">
            <v>2009-10</v>
          </cell>
          <cell r="B49">
            <v>274393.83</v>
          </cell>
        </row>
        <row r="50">
          <cell r="A50" t="str">
            <v>2010-11</v>
          </cell>
          <cell r="B50">
            <v>283563.59000000003</v>
          </cell>
        </row>
        <row r="51">
          <cell r="A51" t="str">
            <v>2011-12</v>
          </cell>
          <cell r="B51">
            <v>291162.17</v>
          </cell>
        </row>
        <row r="52">
          <cell r="A52" t="str">
            <v>2012-13</v>
          </cell>
          <cell r="B52">
            <v>288833.96000000002</v>
          </cell>
        </row>
        <row r="53">
          <cell r="A53" t="str">
            <v>2013-14</v>
          </cell>
          <cell r="B53">
            <v>299124.61</v>
          </cell>
        </row>
        <row r="54">
          <cell r="A54" t="str">
            <v>2014-15</v>
          </cell>
          <cell r="B54">
            <v>303730.59999999998</v>
          </cell>
        </row>
        <row r="55">
          <cell r="A55" t="str">
            <v>2015-16</v>
          </cell>
          <cell r="B55">
            <v>299762.76999999996</v>
          </cell>
        </row>
        <row r="56">
          <cell r="A56" t="str">
            <v>2016-17</v>
          </cell>
          <cell r="B56">
            <v>298894.70999999996</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me series &amp; results"/>
      <sheetName val="Cons bin system"/>
      <sheetName val="NEPM results"/>
      <sheetName val="Contamination"/>
      <sheetName val="Recycling calculator"/>
    </sheetNames>
    <sheetDataSet>
      <sheetData sheetId="0">
        <row r="4">
          <cell r="A4" t="str">
            <v>2001-02</v>
          </cell>
          <cell r="B4">
            <v>196</v>
          </cell>
        </row>
        <row r="5">
          <cell r="A5" t="str">
            <v>2002-03</v>
          </cell>
          <cell r="B5">
            <v>211</v>
          </cell>
        </row>
        <row r="6">
          <cell r="A6" t="str">
            <v>2003-04</v>
          </cell>
          <cell r="B6">
            <v>224</v>
          </cell>
        </row>
        <row r="7">
          <cell r="A7" t="str">
            <v>2004-05</v>
          </cell>
          <cell r="B7">
            <v>251</v>
          </cell>
        </row>
        <row r="8">
          <cell r="A8" t="str">
            <v>2005-06</v>
          </cell>
          <cell r="B8">
            <v>270</v>
          </cell>
        </row>
        <row r="9">
          <cell r="A9" t="str">
            <v>2006-07</v>
          </cell>
          <cell r="B9">
            <v>273</v>
          </cell>
        </row>
        <row r="10">
          <cell r="A10" t="str">
            <v>2007-08</v>
          </cell>
          <cell r="B10">
            <v>289</v>
          </cell>
        </row>
        <row r="11">
          <cell r="A11" t="str">
            <v>2008-09</v>
          </cell>
          <cell r="B11">
            <v>286</v>
          </cell>
        </row>
        <row r="12">
          <cell r="A12" t="str">
            <v>2009-10</v>
          </cell>
          <cell r="B12">
            <v>283</v>
          </cell>
        </row>
        <row r="13">
          <cell r="A13" t="str">
            <v>2010-11</v>
          </cell>
          <cell r="B13">
            <v>279</v>
          </cell>
        </row>
        <row r="14">
          <cell r="A14" t="str">
            <v>2011-12</v>
          </cell>
          <cell r="B14">
            <v>273</v>
          </cell>
        </row>
        <row r="15">
          <cell r="A15" t="str">
            <v>2012-13</v>
          </cell>
          <cell r="B15">
            <v>259</v>
          </cell>
        </row>
        <row r="16">
          <cell r="A16" t="str">
            <v>2013-14</v>
          </cell>
          <cell r="B16">
            <v>252</v>
          </cell>
        </row>
        <row r="17">
          <cell r="A17" t="str">
            <v>2014-15</v>
          </cell>
          <cell r="B17">
            <v>245</v>
          </cell>
        </row>
        <row r="18">
          <cell r="A18" t="str">
            <v>2015-16</v>
          </cell>
          <cell r="B18">
            <v>241</v>
          </cell>
        </row>
        <row r="19">
          <cell r="A19" t="str">
            <v>2016-17</v>
          </cell>
          <cell r="B19">
            <v>236</v>
          </cell>
        </row>
        <row r="30">
          <cell r="A30" t="str">
            <v>2001–02</v>
          </cell>
          <cell r="D30">
            <v>73.834519823223275</v>
          </cell>
        </row>
        <row r="31">
          <cell r="A31" t="str">
            <v>2002–03</v>
          </cell>
          <cell r="D31">
            <v>80.6440273505454</v>
          </cell>
        </row>
        <row r="32">
          <cell r="A32" t="str">
            <v>2003–04</v>
          </cell>
          <cell r="D32">
            <v>86.610909999002303</v>
          </cell>
        </row>
        <row r="33">
          <cell r="A33" t="str">
            <v>2004–05</v>
          </cell>
          <cell r="D33">
            <v>98.328570958851586</v>
          </cell>
        </row>
        <row r="34">
          <cell r="A34" t="str">
            <v>2005–06</v>
          </cell>
          <cell r="D34">
            <v>105.60560338942055</v>
          </cell>
        </row>
        <row r="35">
          <cell r="A35" t="str">
            <v>2006–07</v>
          </cell>
          <cell r="D35">
            <v>108.9062606116749</v>
          </cell>
        </row>
        <row r="36">
          <cell r="A36" t="str">
            <v>2007–08</v>
          </cell>
          <cell r="D36">
            <v>115.00030210934337</v>
          </cell>
        </row>
        <row r="37">
          <cell r="A37" t="str">
            <v>2008–09</v>
          </cell>
          <cell r="D37">
            <v>113.20671475114921</v>
          </cell>
        </row>
        <row r="38">
          <cell r="A38" t="str">
            <v>2009–10</v>
          </cell>
          <cell r="D38">
            <v>112.27418646899224</v>
          </cell>
        </row>
        <row r="39">
          <cell r="A39" t="str">
            <v>2010–11</v>
          </cell>
          <cell r="D39">
            <v>112.35889521087461</v>
          </cell>
        </row>
        <row r="40">
          <cell r="A40" t="str">
            <v>2011-12</v>
          </cell>
          <cell r="D40">
            <v>109.83678533999252</v>
          </cell>
        </row>
        <row r="41">
          <cell r="A41" t="str">
            <v>2012-13</v>
          </cell>
          <cell r="D41">
            <v>103.72903081265859</v>
          </cell>
        </row>
        <row r="42">
          <cell r="A42" t="str">
            <v>2013-14</v>
          </cell>
          <cell r="D42">
            <v>100.86544492771058</v>
          </cell>
        </row>
        <row r="43">
          <cell r="A43" t="str">
            <v>2014-15</v>
          </cell>
          <cell r="D43">
            <v>98.076149119305782</v>
          </cell>
        </row>
        <row r="44">
          <cell r="A44" t="str">
            <v>2015-16</v>
          </cell>
          <cell r="D44">
            <v>95.553903071392639</v>
          </cell>
        </row>
        <row r="45">
          <cell r="A45" t="str">
            <v>2016-17</v>
          </cell>
          <cell r="D45">
            <v>93.475652973951881</v>
          </cell>
        </row>
      </sheetData>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ection system"/>
      <sheetName val="Results"/>
      <sheetName val="Time series"/>
      <sheetName val="Sheet1"/>
      <sheetName val="serv prov"/>
    </sheetNames>
    <sheetDataSet>
      <sheetData sheetId="0"/>
      <sheetData sheetId="1"/>
      <sheetData sheetId="2">
        <row r="31">
          <cell r="B31" t="str">
            <v>2001-02</v>
          </cell>
          <cell r="C31">
            <v>118937</v>
          </cell>
          <cell r="F31">
            <v>129.86926484542286</v>
          </cell>
        </row>
        <row r="32">
          <cell r="B32" t="str">
            <v>2002-03</v>
          </cell>
          <cell r="C32">
            <v>141484</v>
          </cell>
          <cell r="F32">
            <v>137.98295839660298</v>
          </cell>
        </row>
        <row r="33">
          <cell r="B33" t="str">
            <v>2003-04</v>
          </cell>
          <cell r="C33">
            <v>179058</v>
          </cell>
          <cell r="F33">
            <v>172.09735055927939</v>
          </cell>
        </row>
        <row r="34">
          <cell r="B34" t="str">
            <v>2004-05</v>
          </cell>
          <cell r="C34">
            <v>238503</v>
          </cell>
          <cell r="F34">
            <v>213.12322120303642</v>
          </cell>
        </row>
        <row r="35">
          <cell r="B35" t="str">
            <v>2005-06</v>
          </cell>
          <cell r="C35">
            <v>257070</v>
          </cell>
          <cell r="F35">
            <v>240.68331704247981</v>
          </cell>
        </row>
        <row r="36">
          <cell r="B36" t="str">
            <v>2006-07</v>
          </cell>
          <cell r="C36">
            <v>247566</v>
          </cell>
          <cell r="F36">
            <v>234.76385733197284</v>
          </cell>
        </row>
        <row r="37">
          <cell r="B37" t="str">
            <v>2007-08</v>
          </cell>
          <cell r="C37">
            <v>256218</v>
          </cell>
          <cell r="F37">
            <v>248.82080625096506</v>
          </cell>
        </row>
        <row r="38">
          <cell r="B38" t="str">
            <v>2008-09</v>
          </cell>
          <cell r="C38">
            <v>266594</v>
          </cell>
          <cell r="F38">
            <v>255.58223922307386</v>
          </cell>
        </row>
        <row r="39">
          <cell r="B39" t="str">
            <v>2009-10</v>
          </cell>
          <cell r="C39">
            <v>314925</v>
          </cell>
          <cell r="F39">
            <v>301.71443352797752</v>
          </cell>
        </row>
        <row r="40">
          <cell r="B40" t="str">
            <v>2010-11</v>
          </cell>
          <cell r="C40">
            <v>390390</v>
          </cell>
          <cell r="F40">
            <v>366.71592033118003</v>
          </cell>
        </row>
        <row r="41">
          <cell r="B41" t="str">
            <v>2011-12</v>
          </cell>
          <cell r="C41">
            <v>397224</v>
          </cell>
          <cell r="F41">
            <v>354.82680906522364</v>
          </cell>
        </row>
        <row r="42">
          <cell r="B42" t="str">
            <v>2012-13</v>
          </cell>
          <cell r="C42">
            <v>368951</v>
          </cell>
          <cell r="F42">
            <v>319.7190604730564</v>
          </cell>
        </row>
        <row r="43">
          <cell r="B43" t="str">
            <v>2013-14</v>
          </cell>
          <cell r="C43">
            <v>392691</v>
          </cell>
          <cell r="F43">
            <v>332.16265939224769</v>
          </cell>
        </row>
        <row r="44">
          <cell r="B44" t="str">
            <v>2014-15</v>
          </cell>
          <cell r="C44">
            <v>382211.54000000004</v>
          </cell>
          <cell r="F44">
            <v>277.79848080362888</v>
          </cell>
        </row>
        <row r="45">
          <cell r="B45" t="str">
            <v>2015-16</v>
          </cell>
          <cell r="C45">
            <v>393726.93</v>
          </cell>
          <cell r="F45">
            <v>289.76204634403746</v>
          </cell>
        </row>
        <row r="46">
          <cell r="B46" t="str">
            <v>2016-17</v>
          </cell>
          <cell r="C46">
            <v>462873.86</v>
          </cell>
          <cell r="F46">
            <v>324.06488104697979</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image" Target="../media/image12.emf"/><Relationship Id="rId4" Type="http://schemas.openxmlformats.org/officeDocument/2006/relationships/package" Target="../embeddings/Microsoft_Word_Document9.docx"/></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5" Type="http://schemas.openxmlformats.org/officeDocument/2006/relationships/image" Target="../media/image13.emf"/><Relationship Id="rId4" Type="http://schemas.openxmlformats.org/officeDocument/2006/relationships/package" Target="../embeddings/Microsoft_Word_Document10.docx"/></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5" Type="http://schemas.openxmlformats.org/officeDocument/2006/relationships/image" Target="../media/image14.emf"/><Relationship Id="rId4" Type="http://schemas.openxmlformats.org/officeDocument/2006/relationships/package" Target="../embeddings/Microsoft_Word_Document11.docx"/></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3.bin"/><Relationship Id="rId5" Type="http://schemas.openxmlformats.org/officeDocument/2006/relationships/image" Target="../media/image15.emf"/><Relationship Id="rId4" Type="http://schemas.openxmlformats.org/officeDocument/2006/relationships/package" Target="../embeddings/Microsoft_Word_Document12.docx"/></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4.bin"/><Relationship Id="rId5" Type="http://schemas.openxmlformats.org/officeDocument/2006/relationships/image" Target="../media/image16.emf"/><Relationship Id="rId4" Type="http://schemas.openxmlformats.org/officeDocument/2006/relationships/package" Target="../embeddings/Microsoft_Word_Document13.docx"/></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5.bin"/><Relationship Id="rId5" Type="http://schemas.openxmlformats.org/officeDocument/2006/relationships/image" Target="../media/image17.emf"/><Relationship Id="rId4" Type="http://schemas.openxmlformats.org/officeDocument/2006/relationships/package" Target="../embeddings/Microsoft_Word_Document14.docx"/></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package" Target="../embeddings/Microsoft_Word_Document1.docx"/></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3.emf"/><Relationship Id="rId4" Type="http://schemas.openxmlformats.org/officeDocument/2006/relationships/package" Target="../embeddings/Microsoft_Word_Document2.docx"/></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4.emf"/><Relationship Id="rId4" Type="http://schemas.openxmlformats.org/officeDocument/2006/relationships/package" Target="../embeddings/Microsoft_Word_Document3.docx"/></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hyperlink" Target="http://www.sustainability.vic.gov.au/publications-and-research/research/life-cycle-assessment/life-cycle-assessment-calculator" TargetMode="External"/><Relationship Id="rId7" Type="http://schemas.openxmlformats.org/officeDocument/2006/relationships/printerSettings" Target="../printerSettings/printerSettings5.bin"/><Relationship Id="rId2" Type="http://schemas.openxmlformats.org/officeDocument/2006/relationships/hyperlink" Target="https://www.sustainability.vic.gov.au/Government/Victorian-Waste-data-portal/Lifecycle-assessment-of-kerbside-recyclables-in-Victoria/LCA-kerbside-recycling-calculator" TargetMode="External"/><Relationship Id="rId1" Type="http://schemas.openxmlformats.org/officeDocument/2006/relationships/hyperlink" Target="http://www.sustainability.vic.gov.au/publications-and-research/research/life-cycle-assessment/life-cycle-assessment-calculator" TargetMode="External"/><Relationship Id="rId6" Type="http://schemas.openxmlformats.org/officeDocument/2006/relationships/hyperlink" Target="https://www.sustainability.vic.gov.au/Government/Victorian-Waste-data-portal/Lifecycle-assessment-of-kerbside-recyclables-in-Victoria/LCA-kerbside-recycling-calculator" TargetMode="External"/><Relationship Id="rId11" Type="http://schemas.openxmlformats.org/officeDocument/2006/relationships/image" Target="../media/image5.emf"/><Relationship Id="rId5" Type="http://schemas.openxmlformats.org/officeDocument/2006/relationships/hyperlink" Target="http://www.sustainability.vic.gov.au/publications-and-research/research/life-cycle-assessment/life-cycle-assessment-calculator" TargetMode="External"/><Relationship Id="rId10" Type="http://schemas.openxmlformats.org/officeDocument/2006/relationships/package" Target="../embeddings/Microsoft_Word_Document4.docx"/><Relationship Id="rId4" Type="http://schemas.openxmlformats.org/officeDocument/2006/relationships/hyperlink" Target="https://www.sustainability.vic.gov.au/Government/Victorian-Waste-data-portal/Lifecycle-assessment-of-kerbside-recyclables-in-Victoria/LCA-kerbside-recycling-calculator" TargetMode="External"/><Relationship Id="rId9"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6.emf"/><Relationship Id="rId4" Type="http://schemas.openxmlformats.org/officeDocument/2006/relationships/package" Target="../embeddings/Microsoft_Word_Document5.docx"/></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image" Target="../media/image7.emf"/><Relationship Id="rId4" Type="http://schemas.openxmlformats.org/officeDocument/2006/relationships/package" Target="../embeddings/Microsoft_Word_Document6.docx"/></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image" Target="../media/image8.emf"/><Relationship Id="rId4" Type="http://schemas.openxmlformats.org/officeDocument/2006/relationships/package" Target="../embeddings/Microsoft_Word_Document7.docx"/></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openxmlformats.org/officeDocument/2006/relationships/image" Target="../media/image11.emf"/><Relationship Id="rId4" Type="http://schemas.openxmlformats.org/officeDocument/2006/relationships/package" Target="../embeddings/Microsoft_Word_Document8.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C36"/>
  <sheetViews>
    <sheetView showGridLines="0" tabSelected="1" zoomScaleNormal="100" workbookViewId="0"/>
  </sheetViews>
  <sheetFormatPr defaultRowHeight="15" x14ac:dyDescent="0.25"/>
  <cols>
    <col min="1" max="1" width="66.28515625" customWidth="1"/>
    <col min="2" max="2" width="10.28515625" customWidth="1"/>
    <col min="3" max="3" width="84" customWidth="1"/>
  </cols>
  <sheetData>
    <row r="1" spans="1:3" s="29" customFormat="1" ht="21.75" customHeight="1" x14ac:dyDescent="0.3">
      <c r="A1" s="30" t="s">
        <v>476</v>
      </c>
    </row>
    <row r="2" spans="1:3" ht="33.75" customHeight="1" thickBot="1" x14ac:dyDescent="0.3">
      <c r="A2" s="357" t="s">
        <v>410</v>
      </c>
      <c r="B2" s="358"/>
      <c r="C2" s="358"/>
    </row>
    <row r="3" spans="1:3" ht="21" thickBot="1" x14ac:dyDescent="0.35">
      <c r="A3" s="32" t="s">
        <v>310</v>
      </c>
      <c r="B3" s="35"/>
    </row>
    <row r="4" spans="1:3" ht="21.95" customHeight="1" x14ac:dyDescent="0.25">
      <c r="A4" s="31" t="s">
        <v>297</v>
      </c>
      <c r="C4" s="36"/>
    </row>
    <row r="5" spans="1:3" ht="8.1" customHeight="1" x14ac:dyDescent="0.25"/>
    <row r="6" spans="1:3" ht="21.95" customHeight="1" x14ac:dyDescent="0.25">
      <c r="A6" s="22" t="s">
        <v>298</v>
      </c>
    </row>
    <row r="7" spans="1:3" ht="8.1" customHeight="1" x14ac:dyDescent="0.25"/>
    <row r="8" spans="1:3" ht="21.95" customHeight="1" x14ac:dyDescent="0.25">
      <c r="A8" s="22" t="s">
        <v>299</v>
      </c>
    </row>
    <row r="9" spans="1:3" ht="8.1" customHeight="1" x14ac:dyDescent="0.25"/>
    <row r="10" spans="1:3" ht="21.95" customHeight="1" x14ac:dyDescent="0.25">
      <c r="A10" s="22" t="s">
        <v>300</v>
      </c>
    </row>
    <row r="11" spans="1:3" ht="8.1" customHeight="1" x14ac:dyDescent="0.25"/>
    <row r="12" spans="1:3" ht="21.95" customHeight="1" x14ac:dyDescent="0.25">
      <c r="A12" s="22" t="s">
        <v>301</v>
      </c>
    </row>
    <row r="13" spans="1:3" ht="8.1" customHeight="1" x14ac:dyDescent="0.25"/>
    <row r="14" spans="1:3" ht="21.95" customHeight="1" x14ac:dyDescent="0.25">
      <c r="A14" s="23" t="s">
        <v>302</v>
      </c>
    </row>
    <row r="15" spans="1:3" ht="8.1" customHeight="1" x14ac:dyDescent="0.25"/>
    <row r="16" spans="1:3" ht="21.95" customHeight="1" x14ac:dyDescent="0.25">
      <c r="A16" s="23" t="s">
        <v>303</v>
      </c>
    </row>
    <row r="17" spans="1:1" ht="8.1" customHeight="1" x14ac:dyDescent="0.25"/>
    <row r="18" spans="1:1" ht="21.95" customHeight="1" x14ac:dyDescent="0.25">
      <c r="A18" s="23" t="s">
        <v>304</v>
      </c>
    </row>
    <row r="19" spans="1:1" ht="8.1" customHeight="1" x14ac:dyDescent="0.25"/>
    <row r="20" spans="1:1" ht="21.95" customHeight="1" x14ac:dyDescent="0.25">
      <c r="A20" s="24" t="s">
        <v>305</v>
      </c>
    </row>
    <row r="21" spans="1:1" ht="8.1" customHeight="1" x14ac:dyDescent="0.25"/>
    <row r="22" spans="1:1" ht="21.95" customHeight="1" x14ac:dyDescent="0.25">
      <c r="A22" s="24" t="s">
        <v>306</v>
      </c>
    </row>
    <row r="23" spans="1:1" ht="8.1" customHeight="1" x14ac:dyDescent="0.25"/>
    <row r="24" spans="1:1" ht="21.95" customHeight="1" x14ac:dyDescent="0.25">
      <c r="A24" s="24" t="s">
        <v>307</v>
      </c>
    </row>
    <row r="25" spans="1:1" ht="8.1" customHeight="1" x14ac:dyDescent="0.25"/>
    <row r="26" spans="1:1" ht="21.95" customHeight="1" x14ac:dyDescent="0.25">
      <c r="A26" s="25" t="s">
        <v>308</v>
      </c>
    </row>
    <row r="27" spans="1:1" ht="8.1" customHeight="1" x14ac:dyDescent="0.25"/>
    <row r="28" spans="1:1" ht="21.95" customHeight="1" x14ac:dyDescent="0.25">
      <c r="A28" s="25" t="s">
        <v>309</v>
      </c>
    </row>
    <row r="29" spans="1:1" ht="8.1" customHeight="1" x14ac:dyDescent="0.25"/>
    <row r="30" spans="1:1" ht="21.95" customHeight="1" x14ac:dyDescent="0.25">
      <c r="A30" s="25" t="s">
        <v>409</v>
      </c>
    </row>
    <row r="32" spans="1:1" x14ac:dyDescent="0.25">
      <c r="A32" s="37"/>
    </row>
    <row r="33" spans="1:1" x14ac:dyDescent="0.25">
      <c r="A33" s="37"/>
    </row>
    <row r="34" spans="1:1" x14ac:dyDescent="0.25">
      <c r="A34" s="12"/>
    </row>
    <row r="35" spans="1:1" x14ac:dyDescent="0.25">
      <c r="A35" s="12"/>
    </row>
    <row r="36" spans="1:1" x14ac:dyDescent="0.25">
      <c r="A36" s="4"/>
    </row>
  </sheetData>
  <mergeCells count="1">
    <mergeCell ref="A2:C2"/>
  </mergeCells>
  <hyperlinks>
    <hyperlink ref="A6" location="'Total waste generation'!A1" display="TOTAL WASTE GENERATION"/>
    <hyperlink ref="A8" location="'Diversion rate'!A1" display="DIVERSION RATE"/>
    <hyperlink ref="A10" location="'Environmental benefits'!A1" display="ENVIRONMENTAL BENEFITS"/>
    <hyperlink ref="A12" location="'Regional tables'!A1" display="REGIONAL TABLES"/>
    <hyperlink ref="A14" location="Garbage!A1" display="GARBAGE"/>
    <hyperlink ref="A16" location="'Recyclables &amp; drop off'!A1" display="RECYCLABLES &amp; DROP-OFF"/>
    <hyperlink ref="A18" location="'Green organics'!A1" display="GREEN ORGANICS"/>
    <hyperlink ref="A20" location="'Litter &amp; street sweeping'!A1" display="LITTER &amp; STREET SWEEPING"/>
    <hyperlink ref="A22" location="'Hard waste'!A1" display="HARD WASTE"/>
    <hyperlink ref="A24" location="'Landfill &amp; transfer stations'!A1" display="LANDFILL &amp; TRANSFER STATIONS"/>
    <hyperlink ref="A26" location="'Key reference tables'!A1" display="KEY REFERENCE TABLES"/>
    <hyperlink ref="A28" location="'Key time series tables'!A1" display="KEY TIME SERIES TABLES"/>
    <hyperlink ref="A4" location="'Key Findings'!A1" display="KEY FINDINGS"/>
    <hyperlink ref="A30" location="Glossary!A1" display="GLOSSARY"/>
  </hyperlinks>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1025" r:id="rId4">
          <objectPr defaultSize="0" r:id="rId5">
            <anchor moveWithCells="1">
              <from>
                <xdr:col>0</xdr:col>
                <xdr:colOff>19050</xdr:colOff>
                <xdr:row>31</xdr:row>
                <xdr:rowOff>38100</xdr:rowOff>
              </from>
              <to>
                <xdr:col>2</xdr:col>
                <xdr:colOff>2743200</xdr:colOff>
                <xdr:row>49</xdr:row>
                <xdr:rowOff>57150</xdr:rowOff>
              </to>
            </anchor>
          </objectPr>
        </oleObject>
      </mc:Choice>
      <mc:Fallback>
        <oleObject progId="Word.Document.12" shapeId="1025" r:id="rId4"/>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K67"/>
  <sheetViews>
    <sheetView showGridLines="0" workbookViewId="0">
      <selection activeCell="L38" sqref="L38"/>
    </sheetView>
  </sheetViews>
  <sheetFormatPr defaultRowHeight="15" x14ac:dyDescent="0.25"/>
  <cols>
    <col min="1" max="1" width="43.7109375" style="39" bestFit="1" customWidth="1"/>
    <col min="2" max="2" width="9.5703125" style="39" bestFit="1" customWidth="1"/>
    <col min="3" max="3" width="10.85546875" style="39" bestFit="1" customWidth="1"/>
    <col min="4" max="5" width="9.5703125" style="39" bestFit="1" customWidth="1"/>
    <col min="6" max="7" width="11.140625" style="39" bestFit="1" customWidth="1"/>
    <col min="8" max="8" width="12" style="39" bestFit="1" customWidth="1"/>
    <col min="9" max="10" width="9.140625" style="39"/>
    <col min="11" max="11" width="11.140625" style="39" bestFit="1" customWidth="1"/>
    <col min="12" max="16384" width="9.140625" style="39"/>
  </cols>
  <sheetData>
    <row r="1" spans="1:8" x14ac:dyDescent="0.25">
      <c r="A1" s="359" t="s">
        <v>486</v>
      </c>
      <c r="B1" s="360"/>
      <c r="C1" s="360"/>
      <c r="D1" s="360"/>
      <c r="E1" s="360"/>
      <c r="F1" s="360"/>
    </row>
    <row r="3" spans="1:8" ht="15.75" thickBot="1" x14ac:dyDescent="0.3">
      <c r="A3" s="40" t="s">
        <v>509</v>
      </c>
    </row>
    <row r="4" spans="1:8" ht="15.75" thickBot="1" x14ac:dyDescent="0.3">
      <c r="A4" s="170"/>
      <c r="B4" s="143" t="s">
        <v>20</v>
      </c>
      <c r="C4" s="143" t="s">
        <v>28</v>
      </c>
      <c r="D4" s="143" t="s">
        <v>19</v>
      </c>
    </row>
    <row r="5" spans="1:8" ht="15.75" thickBot="1" x14ac:dyDescent="0.3">
      <c r="A5" s="362" t="s">
        <v>449</v>
      </c>
      <c r="B5" s="362"/>
      <c r="C5" s="362"/>
      <c r="D5" s="362"/>
    </row>
    <row r="6" spans="1:8" s="133" customFormat="1" x14ac:dyDescent="0.25">
      <c r="A6" s="265" t="s">
        <v>119</v>
      </c>
      <c r="B6" s="54">
        <v>20099</v>
      </c>
      <c r="C6" s="54">
        <v>13917</v>
      </c>
      <c r="D6" s="54">
        <f>SUM(B6:C6)</f>
        <v>34016</v>
      </c>
    </row>
    <row r="7" spans="1:8" x14ac:dyDescent="0.25">
      <c r="A7" s="119" t="s">
        <v>120</v>
      </c>
      <c r="B7" s="49">
        <v>15049186.699999999</v>
      </c>
      <c r="C7" s="49">
        <v>6604961.8000000007</v>
      </c>
      <c r="D7" s="49">
        <f t="shared" ref="D7:D13" si="0">SUM(B7:C7)</f>
        <v>21654148.5</v>
      </c>
      <c r="F7" s="235"/>
      <c r="G7" s="49"/>
    </row>
    <row r="8" spans="1:8" x14ac:dyDescent="0.25">
      <c r="A8" s="119" t="s">
        <v>121</v>
      </c>
      <c r="B8" s="54">
        <v>27076.75</v>
      </c>
      <c r="C8" s="54">
        <v>7865.57</v>
      </c>
      <c r="D8" s="54">
        <f t="shared" si="0"/>
        <v>34942.32</v>
      </c>
      <c r="G8" s="50"/>
    </row>
    <row r="9" spans="1:8" x14ac:dyDescent="0.25">
      <c r="A9" s="119" t="s">
        <v>122</v>
      </c>
      <c r="B9" s="54">
        <v>1768</v>
      </c>
      <c r="C9" s="54">
        <v>248</v>
      </c>
      <c r="D9" s="54">
        <f t="shared" si="0"/>
        <v>2016</v>
      </c>
      <c r="G9" s="149"/>
    </row>
    <row r="10" spans="1:8" x14ac:dyDescent="0.25">
      <c r="A10" s="119" t="s">
        <v>123</v>
      </c>
      <c r="B10" s="54">
        <v>529</v>
      </c>
      <c r="C10" s="54">
        <v>282</v>
      </c>
      <c r="D10" s="54">
        <f t="shared" si="0"/>
        <v>811</v>
      </c>
    </row>
    <row r="11" spans="1:8" x14ac:dyDescent="0.25">
      <c r="A11" s="119" t="s">
        <v>124</v>
      </c>
      <c r="B11" s="49">
        <v>1621046</v>
      </c>
      <c r="C11" s="49">
        <v>467664</v>
      </c>
      <c r="D11" s="49">
        <f t="shared" si="0"/>
        <v>2088710</v>
      </c>
    </row>
    <row r="12" spans="1:8" x14ac:dyDescent="0.25">
      <c r="A12" s="119" t="s">
        <v>125</v>
      </c>
      <c r="B12" s="54">
        <v>2103.75</v>
      </c>
      <c r="C12" s="54">
        <v>645.28</v>
      </c>
      <c r="D12" s="54">
        <f t="shared" si="0"/>
        <v>2749.0299999999997</v>
      </c>
    </row>
    <row r="13" spans="1:8" ht="15.75" thickBot="1" x14ac:dyDescent="0.3">
      <c r="A13" s="121" t="s">
        <v>126</v>
      </c>
      <c r="B13" s="96">
        <v>4352</v>
      </c>
      <c r="C13" s="96">
        <v>2512</v>
      </c>
      <c r="D13" s="96">
        <f t="shared" si="0"/>
        <v>6864</v>
      </c>
      <c r="G13" s="235"/>
      <c r="H13" s="208"/>
    </row>
    <row r="14" spans="1:8" ht="15.75" thickBot="1" x14ac:dyDescent="0.3">
      <c r="A14" s="362" t="s">
        <v>420</v>
      </c>
      <c r="B14" s="362"/>
      <c r="C14" s="362"/>
      <c r="D14" s="362"/>
    </row>
    <row r="15" spans="1:8" x14ac:dyDescent="0.25">
      <c r="A15" s="119" t="s">
        <v>119</v>
      </c>
      <c r="B15" s="50">
        <v>20032</v>
      </c>
      <c r="C15" s="50">
        <v>13284</v>
      </c>
      <c r="D15" s="50">
        <f>SUM(B15:C15)</f>
        <v>33316</v>
      </c>
    </row>
    <row r="16" spans="1:8" x14ac:dyDescent="0.25">
      <c r="A16" s="119" t="s">
        <v>120</v>
      </c>
      <c r="B16" s="49">
        <v>12499555</v>
      </c>
      <c r="C16" s="49">
        <v>6722338.4000000004</v>
      </c>
      <c r="D16" s="49">
        <f t="shared" ref="D16:D22" si="1">SUM(B16:C16)</f>
        <v>19221893.399999999</v>
      </c>
    </row>
    <row r="17" spans="1:8" x14ac:dyDescent="0.25">
      <c r="A17" s="119" t="s">
        <v>121</v>
      </c>
      <c r="B17" s="54">
        <v>22460.870000000003</v>
      </c>
      <c r="C17" s="54">
        <v>7802.26</v>
      </c>
      <c r="D17" s="54">
        <f t="shared" si="1"/>
        <v>30263.130000000005</v>
      </c>
    </row>
    <row r="18" spans="1:8" x14ac:dyDescent="0.25">
      <c r="A18" s="119" t="s">
        <v>122</v>
      </c>
      <c r="B18" s="54">
        <v>2066</v>
      </c>
      <c r="C18" s="54">
        <v>240</v>
      </c>
      <c r="D18" s="54">
        <f t="shared" si="1"/>
        <v>2306</v>
      </c>
    </row>
    <row r="19" spans="1:8" x14ac:dyDescent="0.25">
      <c r="A19" s="119" t="s">
        <v>123</v>
      </c>
      <c r="B19" s="54">
        <v>767</v>
      </c>
      <c r="C19" s="54">
        <v>261</v>
      </c>
      <c r="D19" s="54">
        <f t="shared" si="1"/>
        <v>1028</v>
      </c>
    </row>
    <row r="20" spans="1:8" x14ac:dyDescent="0.25">
      <c r="A20" s="119" t="s">
        <v>124</v>
      </c>
      <c r="B20" s="49">
        <v>1123321.5</v>
      </c>
      <c r="C20" s="49">
        <v>821242</v>
      </c>
      <c r="D20" s="49">
        <f t="shared" si="1"/>
        <v>1944563.5</v>
      </c>
    </row>
    <row r="21" spans="1:8" x14ac:dyDescent="0.25">
      <c r="A21" s="119" t="s">
        <v>125</v>
      </c>
      <c r="B21" s="54">
        <v>920.65</v>
      </c>
      <c r="C21" s="54">
        <v>815.41</v>
      </c>
      <c r="D21" s="54">
        <f t="shared" si="1"/>
        <v>1736.06</v>
      </c>
      <c r="F21" s="50"/>
    </row>
    <row r="22" spans="1:8" ht="15.75" thickBot="1" x14ac:dyDescent="0.3">
      <c r="A22" s="121" t="s">
        <v>126</v>
      </c>
      <c r="B22" s="96">
        <v>4409</v>
      </c>
      <c r="C22" s="96">
        <v>1934</v>
      </c>
      <c r="D22" s="96">
        <f t="shared" si="1"/>
        <v>6343</v>
      </c>
      <c r="F22" s="66"/>
    </row>
    <row r="23" spans="1:8" ht="15.75" thickBot="1" x14ac:dyDescent="0.3">
      <c r="A23" s="362" t="s">
        <v>47</v>
      </c>
      <c r="B23" s="362"/>
      <c r="C23" s="362"/>
      <c r="D23" s="362"/>
    </row>
    <row r="24" spans="1:8" x14ac:dyDescent="0.25">
      <c r="A24" s="119" t="s">
        <v>119</v>
      </c>
      <c r="B24" s="233">
        <f>(B6-B15)/B15</f>
        <v>3.3446485623003196E-3</v>
      </c>
      <c r="C24" s="233">
        <f>(C6-C15)/C15</f>
        <v>4.7651309846431796E-2</v>
      </c>
      <c r="D24" s="233">
        <f>(D6-D15)/D15</f>
        <v>2.1010925681354303E-2</v>
      </c>
      <c r="E24" s="171"/>
    </row>
    <row r="25" spans="1:8" x14ac:dyDescent="0.25">
      <c r="A25" s="119" t="s">
        <v>120</v>
      </c>
      <c r="B25" s="233">
        <f t="shared" ref="B25:D31" si="2">(B7-B16)/B16</f>
        <v>0.20397779760959484</v>
      </c>
      <c r="C25" s="233">
        <f t="shared" si="2"/>
        <v>-1.7460680051453469E-2</v>
      </c>
      <c r="D25" s="233">
        <f t="shared" si="2"/>
        <v>0.12653566687660445</v>
      </c>
      <c r="E25" s="171"/>
    </row>
    <row r="26" spans="1:8" x14ac:dyDescent="0.25">
      <c r="A26" s="119" t="s">
        <v>121</v>
      </c>
      <c r="B26" s="233">
        <f t="shared" si="2"/>
        <v>0.20550762281247328</v>
      </c>
      <c r="C26" s="233">
        <f t="shared" si="2"/>
        <v>8.1143155957375795E-3</v>
      </c>
      <c r="D26" s="233">
        <f t="shared" si="2"/>
        <v>0.15461685555988408</v>
      </c>
      <c r="E26" s="171"/>
    </row>
    <row r="27" spans="1:8" x14ac:dyDescent="0.25">
      <c r="A27" s="119" t="s">
        <v>122</v>
      </c>
      <c r="B27" s="233">
        <f t="shared" si="2"/>
        <v>-0.14424007744433689</v>
      </c>
      <c r="C27" s="233">
        <f t="shared" si="2"/>
        <v>3.3333333333333333E-2</v>
      </c>
      <c r="D27" s="233">
        <f t="shared" si="2"/>
        <v>-0.12575888985255854</v>
      </c>
      <c r="E27" s="171"/>
    </row>
    <row r="28" spans="1:8" x14ac:dyDescent="0.25">
      <c r="A28" s="119" t="s">
        <v>123</v>
      </c>
      <c r="B28" s="233">
        <f t="shared" si="2"/>
        <v>-0.31029986962190353</v>
      </c>
      <c r="C28" s="233">
        <f t="shared" si="2"/>
        <v>8.0459770114942528E-2</v>
      </c>
      <c r="D28" s="233">
        <f t="shared" si="2"/>
        <v>-0.21108949416342412</v>
      </c>
      <c r="E28" s="171"/>
      <c r="H28"/>
    </row>
    <row r="29" spans="1:8" x14ac:dyDescent="0.25">
      <c r="A29" s="119" t="s">
        <v>124</v>
      </c>
      <c r="B29" s="233">
        <f t="shared" si="2"/>
        <v>0.4430828574010201</v>
      </c>
      <c r="C29" s="233">
        <f t="shared" si="2"/>
        <v>-0.43054057147588654</v>
      </c>
      <c r="D29" s="233">
        <f t="shared" si="2"/>
        <v>7.4127946965990052E-2</v>
      </c>
      <c r="E29" s="171"/>
      <c r="H29"/>
    </row>
    <row r="30" spans="1:8" x14ac:dyDescent="0.25">
      <c r="A30" s="119" t="s">
        <v>125</v>
      </c>
      <c r="B30" s="233">
        <f t="shared" si="2"/>
        <v>1.2850703307445825</v>
      </c>
      <c r="C30" s="233">
        <f t="shared" si="2"/>
        <v>-0.20864350449467139</v>
      </c>
      <c r="D30" s="233">
        <f t="shared" si="2"/>
        <v>0.58348789788371358</v>
      </c>
      <c r="E30" s="171"/>
      <c r="H30"/>
    </row>
    <row r="31" spans="1:8" ht="15.75" thickBot="1" x14ac:dyDescent="0.3">
      <c r="A31" s="121" t="s">
        <v>126</v>
      </c>
      <c r="B31" s="234">
        <f t="shared" si="2"/>
        <v>-1.2928101610342481E-2</v>
      </c>
      <c r="C31" s="234">
        <f t="shared" si="2"/>
        <v>0.29886246122026888</v>
      </c>
      <c r="D31" s="234">
        <f t="shared" si="2"/>
        <v>8.2137789689421412E-2</v>
      </c>
      <c r="E31" s="171"/>
      <c r="H31"/>
    </row>
    <row r="32" spans="1:8" x14ac:dyDescent="0.25">
      <c r="D32" s="181"/>
      <c r="H32"/>
    </row>
    <row r="34" spans="1:6" ht="15.75" thickBot="1" x14ac:dyDescent="0.3">
      <c r="A34" s="40" t="s">
        <v>537</v>
      </c>
    </row>
    <row r="35" spans="1:6" ht="18" customHeight="1" x14ac:dyDescent="0.25">
      <c r="A35" s="411"/>
      <c r="B35" s="409" t="s">
        <v>127</v>
      </c>
      <c r="C35" s="409" t="s">
        <v>398</v>
      </c>
      <c r="D35" s="409" t="s">
        <v>128</v>
      </c>
      <c r="E35" s="409" t="s">
        <v>29</v>
      </c>
    </row>
    <row r="36" spans="1:6" ht="15.75" thickBot="1" x14ac:dyDescent="0.3">
      <c r="A36" s="412"/>
      <c r="B36" s="413"/>
      <c r="C36" s="410"/>
      <c r="D36" s="413"/>
      <c r="E36" s="413"/>
    </row>
    <row r="37" spans="1:6" ht="15.75" thickBot="1" x14ac:dyDescent="0.3">
      <c r="A37" s="362" t="s">
        <v>449</v>
      </c>
      <c r="B37" s="362"/>
      <c r="C37" s="362"/>
      <c r="D37" s="362"/>
      <c r="E37" s="362"/>
    </row>
    <row r="38" spans="1:6" x14ac:dyDescent="0.25">
      <c r="A38" s="76" t="s">
        <v>21</v>
      </c>
      <c r="B38" s="49">
        <v>8264539</v>
      </c>
      <c r="C38" s="49">
        <v>4205922.04</v>
      </c>
      <c r="D38" s="172">
        <v>377450</v>
      </c>
      <c r="E38" s="49">
        <f>SUM(B38:D38)</f>
        <v>12847911.039999999</v>
      </c>
    </row>
    <row r="39" spans="1:6" x14ac:dyDescent="0.25">
      <c r="A39" s="76" t="s">
        <v>22</v>
      </c>
      <c r="B39" s="50">
        <v>20142.190000000002</v>
      </c>
      <c r="C39" s="50">
        <v>7276</v>
      </c>
      <c r="D39" s="152" t="s">
        <v>129</v>
      </c>
      <c r="E39" s="50">
        <f>SUM(B39:C39)</f>
        <v>27418.190000000002</v>
      </c>
      <c r="F39" s="66"/>
    </row>
    <row r="40" spans="1:6" x14ac:dyDescent="0.25">
      <c r="A40" s="76" t="s">
        <v>130</v>
      </c>
      <c r="B40" s="50">
        <v>46434</v>
      </c>
      <c r="C40" s="152" t="s">
        <v>129</v>
      </c>
      <c r="D40" s="152" t="s">
        <v>129</v>
      </c>
      <c r="E40" s="50">
        <f>SUM(B40)</f>
        <v>46434</v>
      </c>
    </row>
    <row r="41" spans="1:6" x14ac:dyDescent="0.25">
      <c r="A41" s="76" t="s">
        <v>131</v>
      </c>
      <c r="B41" s="50">
        <v>609</v>
      </c>
      <c r="C41" s="152" t="s">
        <v>129</v>
      </c>
      <c r="D41" s="152" t="s">
        <v>129</v>
      </c>
      <c r="E41" s="50">
        <f>SUM(B41)</f>
        <v>609</v>
      </c>
    </row>
    <row r="42" spans="1:6" ht="15.75" thickBot="1" x14ac:dyDescent="0.3">
      <c r="A42" s="81" t="s">
        <v>132</v>
      </c>
      <c r="B42" s="138" t="s">
        <v>129</v>
      </c>
      <c r="C42" s="138" t="s">
        <v>129</v>
      </c>
      <c r="D42" s="173">
        <v>3327</v>
      </c>
      <c r="E42" s="65">
        <f>D42</f>
        <v>3327</v>
      </c>
    </row>
    <row r="43" spans="1:6" ht="15.75" thickBot="1" x14ac:dyDescent="0.3">
      <c r="A43" s="362" t="s">
        <v>420</v>
      </c>
      <c r="B43" s="362"/>
      <c r="C43" s="362"/>
      <c r="D43" s="362"/>
      <c r="E43" s="362"/>
    </row>
    <row r="44" spans="1:6" x14ac:dyDescent="0.25">
      <c r="A44" s="76" t="s">
        <v>21</v>
      </c>
      <c r="B44" s="49">
        <v>9229174.9399999995</v>
      </c>
      <c r="C44" s="49">
        <v>3852617.73</v>
      </c>
      <c r="D44" s="172">
        <v>354490</v>
      </c>
      <c r="E44" s="49">
        <f>SUM(B44:D44)</f>
        <v>13436282.67</v>
      </c>
    </row>
    <row r="45" spans="1:6" x14ac:dyDescent="0.25">
      <c r="A45" s="76" t="s">
        <v>22</v>
      </c>
      <c r="B45" s="50">
        <v>18211.310000000001</v>
      </c>
      <c r="C45" s="50">
        <v>7577.14</v>
      </c>
      <c r="D45" s="253" t="s">
        <v>129</v>
      </c>
      <c r="E45" s="50">
        <f>SUM(B45:C45)</f>
        <v>25788.45</v>
      </c>
    </row>
    <row r="46" spans="1:6" x14ac:dyDescent="0.25">
      <c r="A46" s="76" t="s">
        <v>130</v>
      </c>
      <c r="B46" s="50">
        <v>42223</v>
      </c>
      <c r="C46" s="253" t="s">
        <v>129</v>
      </c>
      <c r="D46" s="253" t="s">
        <v>129</v>
      </c>
      <c r="E46" s="50">
        <f>SUM(B46)</f>
        <v>42223</v>
      </c>
    </row>
    <row r="47" spans="1:6" x14ac:dyDescent="0.25">
      <c r="A47" s="76" t="s">
        <v>131</v>
      </c>
      <c r="B47" s="50">
        <v>822</v>
      </c>
      <c r="C47" s="253" t="s">
        <v>129</v>
      </c>
      <c r="D47" s="253" t="s">
        <v>129</v>
      </c>
      <c r="E47" s="50">
        <f>SUM(B47)</f>
        <v>822</v>
      </c>
    </row>
    <row r="48" spans="1:6" ht="15.75" thickBot="1" x14ac:dyDescent="0.3">
      <c r="A48" s="81" t="s">
        <v>132</v>
      </c>
      <c r="B48" s="254" t="s">
        <v>129</v>
      </c>
      <c r="C48" s="254" t="s">
        <v>129</v>
      </c>
      <c r="D48" s="173">
        <v>3239</v>
      </c>
      <c r="E48" s="65">
        <f>D48</f>
        <v>3239</v>
      </c>
    </row>
    <row r="49" spans="1:11" ht="15.75" thickBot="1" x14ac:dyDescent="0.3">
      <c r="A49" s="362" t="s">
        <v>47</v>
      </c>
      <c r="B49" s="362"/>
      <c r="C49" s="362"/>
      <c r="D49" s="362"/>
      <c r="E49" s="362"/>
    </row>
    <row r="50" spans="1:11" x14ac:dyDescent="0.25">
      <c r="A50" s="76" t="s">
        <v>21</v>
      </c>
      <c r="B50" s="174">
        <f>((B38-B44)/B44)*100</f>
        <v>-10.452027903590693</v>
      </c>
      <c r="C50" s="174">
        <f t="shared" ref="C50:E54" si="3">((C38-C44)/C44)*100</f>
        <v>9.1705000277824098</v>
      </c>
      <c r="D50" s="174">
        <f t="shared" si="3"/>
        <v>6.4769104911280992</v>
      </c>
      <c r="E50" s="174">
        <f t="shared" si="3"/>
        <v>-4.3789762723114904</v>
      </c>
    </row>
    <row r="51" spans="1:11" x14ac:dyDescent="0.25">
      <c r="A51" s="76" t="s">
        <v>22</v>
      </c>
      <c r="B51" s="174">
        <f>((B39-B45)/B45)*100</f>
        <v>10.602641984568935</v>
      </c>
      <c r="C51" s="174">
        <f t="shared" si="3"/>
        <v>-3.9743227655817406</v>
      </c>
      <c r="D51" s="175" t="s">
        <v>129</v>
      </c>
      <c r="E51" s="174">
        <f t="shared" si="3"/>
        <v>6.3196508514470686</v>
      </c>
    </row>
    <row r="52" spans="1:11" x14ac:dyDescent="0.25">
      <c r="A52" s="76" t="s">
        <v>130</v>
      </c>
      <c r="B52" s="174">
        <f>((B40-B46)/B46)*100</f>
        <v>9.9732373351017216</v>
      </c>
      <c r="C52" s="175" t="s">
        <v>129</v>
      </c>
      <c r="D52" s="175" t="s">
        <v>129</v>
      </c>
      <c r="E52" s="174">
        <f t="shared" si="3"/>
        <v>9.9732373351017216</v>
      </c>
    </row>
    <row r="53" spans="1:11" x14ac:dyDescent="0.25">
      <c r="A53" s="76" t="s">
        <v>131</v>
      </c>
      <c r="B53" s="174">
        <f>((B41-B47)/B47)*100</f>
        <v>-25.912408759124091</v>
      </c>
      <c r="C53" s="175" t="s">
        <v>129</v>
      </c>
      <c r="D53" s="175" t="s">
        <v>129</v>
      </c>
      <c r="E53" s="174">
        <f t="shared" si="3"/>
        <v>-25.912408759124091</v>
      </c>
    </row>
    <row r="54" spans="1:11" ht="15.75" thickBot="1" x14ac:dyDescent="0.3">
      <c r="A54" s="81" t="s">
        <v>132</v>
      </c>
      <c r="B54" s="161" t="s">
        <v>129</v>
      </c>
      <c r="C54" s="161" t="s">
        <v>129</v>
      </c>
      <c r="D54" s="174">
        <f>((D42-D48)/D48)*100</f>
        <v>2.7168879283729548</v>
      </c>
      <c r="E54" s="209">
        <f t="shared" si="3"/>
        <v>2.7168879283729548</v>
      </c>
    </row>
    <row r="55" spans="1:11" x14ac:dyDescent="0.25">
      <c r="D55" s="181"/>
    </row>
    <row r="56" spans="1:11" x14ac:dyDescent="0.25">
      <c r="K56" s="235"/>
    </row>
    <row r="57" spans="1:11" ht="15.75" thickBot="1" x14ac:dyDescent="0.3">
      <c r="A57" s="40" t="s">
        <v>487</v>
      </c>
    </row>
    <row r="58" spans="1:11" ht="15.75" thickBot="1" x14ac:dyDescent="0.3">
      <c r="A58" s="176" t="s">
        <v>449</v>
      </c>
      <c r="B58" s="166" t="s">
        <v>20</v>
      </c>
      <c r="C58" s="166" t="s">
        <v>28</v>
      </c>
      <c r="D58" s="166" t="s">
        <v>19</v>
      </c>
    </row>
    <row r="59" spans="1:11" ht="15.75" thickBot="1" x14ac:dyDescent="0.3">
      <c r="A59" s="121" t="s">
        <v>21</v>
      </c>
      <c r="B59" s="177">
        <v>46809313</v>
      </c>
      <c r="C59" s="177">
        <v>11769806</v>
      </c>
      <c r="D59" s="177">
        <f>SUM(B59:C59)</f>
        <v>58579119</v>
      </c>
      <c r="E59" s="208"/>
    </row>
    <row r="62" spans="1:11" ht="15.75" thickBot="1" x14ac:dyDescent="0.3">
      <c r="A62" s="40" t="s">
        <v>488</v>
      </c>
    </row>
    <row r="63" spans="1:11" ht="23.25" thickBot="1" x14ac:dyDescent="0.3">
      <c r="A63" s="178" t="s">
        <v>449</v>
      </c>
      <c r="B63" s="56" t="s">
        <v>51</v>
      </c>
      <c r="C63" s="56" t="s">
        <v>52</v>
      </c>
      <c r="D63" s="56" t="s">
        <v>53</v>
      </c>
      <c r="E63" s="56" t="s">
        <v>54</v>
      </c>
      <c r="F63" s="56" t="s">
        <v>55</v>
      </c>
      <c r="G63" s="56" t="s">
        <v>56</v>
      </c>
      <c r="H63" s="56" t="s">
        <v>19</v>
      </c>
    </row>
    <row r="64" spans="1:11" x14ac:dyDescent="0.25">
      <c r="A64" s="119" t="s">
        <v>21</v>
      </c>
      <c r="B64" s="179">
        <v>27000735</v>
      </c>
      <c r="C64" s="180">
        <v>16380244</v>
      </c>
      <c r="D64" s="180">
        <v>4130969</v>
      </c>
      <c r="E64" s="180">
        <v>4155850</v>
      </c>
      <c r="F64" s="180">
        <v>4859343</v>
      </c>
      <c r="G64" s="180">
        <v>2051978</v>
      </c>
      <c r="H64" s="180">
        <f>SUM(B64:G64)</f>
        <v>58579119</v>
      </c>
    </row>
    <row r="65" spans="1:8" ht="15.75" thickBot="1" x14ac:dyDescent="0.3">
      <c r="A65" s="416" t="s">
        <v>133</v>
      </c>
      <c r="B65" s="418">
        <v>10</v>
      </c>
      <c r="C65" s="414">
        <v>17</v>
      </c>
      <c r="D65" s="414">
        <v>6</v>
      </c>
      <c r="E65" s="414">
        <v>6</v>
      </c>
      <c r="F65" s="414">
        <v>24</v>
      </c>
      <c r="G65" s="414">
        <v>16</v>
      </c>
      <c r="H65" s="414">
        <v>79</v>
      </c>
    </row>
    <row r="66" spans="1:8" ht="9" hidden="1" customHeight="1" thickBot="1" x14ac:dyDescent="0.3">
      <c r="A66" s="417"/>
      <c r="B66" s="419"/>
      <c r="C66" s="415"/>
      <c r="D66" s="415"/>
      <c r="E66" s="415"/>
      <c r="F66" s="415"/>
      <c r="G66" s="415"/>
      <c r="H66" s="415"/>
    </row>
    <row r="67" spans="1:8" x14ac:dyDescent="0.25">
      <c r="A67" s="181"/>
      <c r="B67" s="181"/>
      <c r="C67" s="181"/>
      <c r="D67" s="181"/>
      <c r="E67" s="181"/>
      <c r="F67" s="181"/>
      <c r="G67" s="181"/>
      <c r="H67" s="181"/>
    </row>
  </sheetData>
  <mergeCells count="20">
    <mergeCell ref="F65:F66"/>
    <mergeCell ref="G65:G66"/>
    <mergeCell ref="H65:H66"/>
    <mergeCell ref="A65:A66"/>
    <mergeCell ref="E35:E36"/>
    <mergeCell ref="A37:E37"/>
    <mergeCell ref="A43:E43"/>
    <mergeCell ref="A49:E49"/>
    <mergeCell ref="B65:B66"/>
    <mergeCell ref="C65:C66"/>
    <mergeCell ref="D65:D66"/>
    <mergeCell ref="E65:E66"/>
    <mergeCell ref="A1:F1"/>
    <mergeCell ref="C35:C36"/>
    <mergeCell ref="A5:D5"/>
    <mergeCell ref="A14:D14"/>
    <mergeCell ref="A23:D23"/>
    <mergeCell ref="A35:A36"/>
    <mergeCell ref="B35:B36"/>
    <mergeCell ref="D35:D36"/>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10241" r:id="rId4">
          <objectPr defaultSize="0" r:id="rId5">
            <anchor moveWithCells="1">
              <from>
                <xdr:col>0</xdr:col>
                <xdr:colOff>38100</xdr:colOff>
                <xdr:row>66</xdr:row>
                <xdr:rowOff>95250</xdr:rowOff>
              </from>
              <to>
                <xdr:col>8</xdr:col>
                <xdr:colOff>28575</xdr:colOff>
                <xdr:row>84</xdr:row>
                <xdr:rowOff>114300</xdr:rowOff>
              </to>
            </anchor>
          </objectPr>
        </oleObject>
      </mc:Choice>
      <mc:Fallback>
        <oleObject progId="Word.Document.12" shapeId="10241" r:id="rId4"/>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M47"/>
  <sheetViews>
    <sheetView showGridLines="0" workbookViewId="0">
      <selection activeCell="A14" sqref="A14"/>
    </sheetView>
  </sheetViews>
  <sheetFormatPr defaultRowHeight="15" x14ac:dyDescent="0.25"/>
  <cols>
    <col min="1" max="1" width="20.28515625" style="39" customWidth="1"/>
    <col min="2" max="2" width="9.140625" style="39"/>
    <col min="3" max="3" width="13" style="39" customWidth="1"/>
    <col min="4" max="7" width="9.140625" style="39"/>
    <col min="8" max="8" width="9.5703125" style="39" bestFit="1" customWidth="1"/>
    <col min="9" max="10" width="9.140625" style="39"/>
    <col min="11" max="11" width="20" style="39" bestFit="1" customWidth="1"/>
    <col min="12" max="16384" width="9.140625" style="39"/>
  </cols>
  <sheetData>
    <row r="1" spans="1:13" x14ac:dyDescent="0.25">
      <c r="A1" s="359" t="s">
        <v>490</v>
      </c>
      <c r="B1" s="360"/>
      <c r="C1" s="360"/>
      <c r="D1" s="360"/>
      <c r="E1" s="360"/>
      <c r="F1" s="360"/>
      <c r="G1" s="360"/>
    </row>
    <row r="3" spans="1:13" ht="15.75" thickBot="1" x14ac:dyDescent="0.3">
      <c r="A3" s="40" t="s">
        <v>489</v>
      </c>
    </row>
    <row r="4" spans="1:13" x14ac:dyDescent="0.25">
      <c r="A4" s="368"/>
      <c r="B4" s="363" t="s">
        <v>37</v>
      </c>
      <c r="C4" s="363" t="s">
        <v>38</v>
      </c>
      <c r="D4" s="363" t="s">
        <v>39</v>
      </c>
      <c r="E4" s="363" t="s">
        <v>40</v>
      </c>
      <c r="F4" s="363" t="s">
        <v>41</v>
      </c>
      <c r="G4" s="363" t="s">
        <v>42</v>
      </c>
      <c r="H4" s="162" t="s">
        <v>14</v>
      </c>
      <c r="K4"/>
    </row>
    <row r="5" spans="1:13" ht="15.75" thickBot="1" x14ac:dyDescent="0.3">
      <c r="A5" s="421"/>
      <c r="B5" s="364"/>
      <c r="C5" s="364"/>
      <c r="D5" s="364"/>
      <c r="E5" s="364"/>
      <c r="F5" s="364"/>
      <c r="G5" s="364"/>
      <c r="H5" s="163" t="s">
        <v>134</v>
      </c>
      <c r="K5"/>
    </row>
    <row r="6" spans="1:13" ht="15.75" thickBot="1" x14ac:dyDescent="0.3">
      <c r="A6" s="365" t="s">
        <v>449</v>
      </c>
      <c r="B6" s="365"/>
      <c r="C6" s="365"/>
      <c r="D6" s="365"/>
      <c r="E6" s="365"/>
      <c r="F6" s="365"/>
      <c r="G6" s="365"/>
      <c r="H6" s="365"/>
      <c r="K6"/>
    </row>
    <row r="7" spans="1:13" x14ac:dyDescent="0.25">
      <c r="A7" s="41" t="s">
        <v>21</v>
      </c>
      <c r="B7" s="49">
        <v>7352435</v>
      </c>
      <c r="C7" s="183">
        <v>19981493</v>
      </c>
      <c r="D7" s="49">
        <v>3118528</v>
      </c>
      <c r="E7" s="49">
        <v>156744</v>
      </c>
      <c r="F7" s="49">
        <v>353336.3</v>
      </c>
      <c r="G7" s="49">
        <v>66709</v>
      </c>
      <c r="H7" s="49">
        <f>SUM(B7:G7)</f>
        <v>31029245.300000001</v>
      </c>
      <c r="J7"/>
      <c r="K7"/>
      <c r="L7"/>
      <c r="M7"/>
    </row>
    <row r="8" spans="1:13" x14ac:dyDescent="0.25">
      <c r="A8" s="41" t="s">
        <v>22</v>
      </c>
      <c r="B8" s="50">
        <v>18634</v>
      </c>
      <c r="C8" s="50">
        <v>70486.55</v>
      </c>
      <c r="D8" s="50">
        <v>12534.18</v>
      </c>
      <c r="E8" s="51">
        <v>918</v>
      </c>
      <c r="F8" s="184">
        <v>703.34</v>
      </c>
      <c r="G8" s="51">
        <v>120</v>
      </c>
      <c r="H8" s="50">
        <f>SUM(B8:G8)</f>
        <v>103396.07</v>
      </c>
      <c r="K8"/>
    </row>
    <row r="9" spans="1:13" x14ac:dyDescent="0.25">
      <c r="A9" s="41" t="s">
        <v>135</v>
      </c>
      <c r="B9" s="50">
        <v>13418.59</v>
      </c>
      <c r="C9" s="50">
        <v>58153.85</v>
      </c>
      <c r="D9" s="50">
        <v>10454.18</v>
      </c>
      <c r="E9" s="51">
        <v>592</v>
      </c>
      <c r="F9" s="184">
        <v>344.94999999999993</v>
      </c>
      <c r="G9" s="51">
        <v>120</v>
      </c>
      <c r="H9" s="50">
        <f>SUM(B9:G9)</f>
        <v>83083.569999999992</v>
      </c>
      <c r="K9"/>
    </row>
    <row r="10" spans="1:13" x14ac:dyDescent="0.25">
      <c r="A10" s="41" t="s">
        <v>12</v>
      </c>
      <c r="B10" s="122">
        <f>(B8-B9)/B8</f>
        <v>0.27988676612643554</v>
      </c>
      <c r="C10" s="122">
        <f t="shared" ref="C10:H10" si="0">(C8-C9)/C8</f>
        <v>0.1749652947973763</v>
      </c>
      <c r="D10" s="122">
        <f t="shared" si="0"/>
        <v>0.16594623661061195</v>
      </c>
      <c r="E10" s="122">
        <f t="shared" si="0"/>
        <v>0.355119825708061</v>
      </c>
      <c r="F10" s="122">
        <f t="shared" si="0"/>
        <v>0.50955441180652328</v>
      </c>
      <c r="G10" s="122">
        <f t="shared" si="0"/>
        <v>0</v>
      </c>
      <c r="H10" s="122">
        <f t="shared" si="0"/>
        <v>0.19645330813830753</v>
      </c>
    </row>
    <row r="11" spans="1:13" x14ac:dyDescent="0.25">
      <c r="A11" s="41" t="s">
        <v>24</v>
      </c>
      <c r="B11" s="50">
        <v>488202</v>
      </c>
      <c r="C11" s="50">
        <v>1061113</v>
      </c>
      <c r="D11" s="50">
        <v>206532</v>
      </c>
      <c r="E11" s="50">
        <v>48834</v>
      </c>
      <c r="F11" s="50">
        <v>87946</v>
      </c>
      <c r="G11" s="50">
        <v>9298</v>
      </c>
      <c r="H11" s="50">
        <f>SUM(B11:G11)</f>
        <v>1901925</v>
      </c>
    </row>
    <row r="12" spans="1:13" x14ac:dyDescent="0.25">
      <c r="A12" s="41" t="s">
        <v>25</v>
      </c>
      <c r="B12" s="52">
        <f>(B7/B8)</f>
        <v>394.57094558334228</v>
      </c>
      <c r="C12" s="52">
        <f t="shared" ref="C12:H12" si="1">(C7/C8)</f>
        <v>283.47951488617332</v>
      </c>
      <c r="D12" s="52">
        <f t="shared" si="1"/>
        <v>248.80191604077808</v>
      </c>
      <c r="E12" s="52">
        <f t="shared" si="1"/>
        <v>170.74509803921569</v>
      </c>
      <c r="F12" s="52">
        <f t="shared" si="1"/>
        <v>502.36912446327517</v>
      </c>
      <c r="G12" s="52">
        <f t="shared" si="1"/>
        <v>555.9083333333333</v>
      </c>
      <c r="H12" s="52">
        <f t="shared" si="1"/>
        <v>300.10081911237052</v>
      </c>
    </row>
    <row r="13" spans="1:13" x14ac:dyDescent="0.25">
      <c r="A13" s="41" t="s">
        <v>26</v>
      </c>
      <c r="B13" s="52">
        <f>(B7/B11)</f>
        <v>15.060231215767244</v>
      </c>
      <c r="C13" s="52">
        <f t="shared" ref="C13:H13" si="2">(C7/C11)</f>
        <v>18.830692866829452</v>
      </c>
      <c r="D13" s="52">
        <f t="shared" si="2"/>
        <v>15.099490635833673</v>
      </c>
      <c r="E13" s="52">
        <f t="shared" si="2"/>
        <v>3.2097309251750827</v>
      </c>
      <c r="F13" s="52">
        <f t="shared" si="2"/>
        <v>4.0176506037795923</v>
      </c>
      <c r="G13" s="52">
        <f t="shared" si="2"/>
        <v>7.1745536674553669</v>
      </c>
      <c r="H13" s="52">
        <f t="shared" si="2"/>
        <v>16.314652417944977</v>
      </c>
    </row>
    <row r="14" spans="1:13" x14ac:dyDescent="0.25">
      <c r="A14" s="41" t="s">
        <v>27</v>
      </c>
      <c r="B14" s="184">
        <f>(B8*1000)/B11</f>
        <v>38.168626920823755</v>
      </c>
      <c r="C14" s="184">
        <f t="shared" ref="C14:H14" si="3">(C8*1000)/C11</f>
        <v>66.426996936235824</v>
      </c>
      <c r="D14" s="184">
        <f t="shared" si="3"/>
        <v>60.688803672070186</v>
      </c>
      <c r="E14" s="184">
        <f t="shared" si="3"/>
        <v>18.798378179137487</v>
      </c>
      <c r="F14" s="184">
        <f t="shared" si="3"/>
        <v>7.9974075000568527</v>
      </c>
      <c r="G14" s="184">
        <f t="shared" si="3"/>
        <v>12.906001290600129</v>
      </c>
      <c r="H14" s="184">
        <f t="shared" si="3"/>
        <v>54.363904990995962</v>
      </c>
    </row>
    <row r="15" spans="1:13" ht="15.75" thickBot="1" x14ac:dyDescent="0.3">
      <c r="A15" s="125" t="s">
        <v>133</v>
      </c>
      <c r="B15" s="59">
        <v>10</v>
      </c>
      <c r="C15" s="59">
        <v>16</v>
      </c>
      <c r="D15" s="59">
        <v>4</v>
      </c>
      <c r="E15" s="59">
        <v>2</v>
      </c>
      <c r="F15" s="59">
        <v>8</v>
      </c>
      <c r="G15" s="59">
        <v>2</v>
      </c>
      <c r="H15" s="59">
        <f>SUM(B15:G15)</f>
        <v>42</v>
      </c>
    </row>
    <row r="16" spans="1:13" ht="15.75" thickBot="1" x14ac:dyDescent="0.3">
      <c r="A16" s="365" t="s">
        <v>420</v>
      </c>
      <c r="B16" s="365"/>
      <c r="C16" s="365"/>
      <c r="D16" s="365"/>
      <c r="E16" s="365"/>
      <c r="F16" s="365"/>
      <c r="G16" s="365"/>
      <c r="H16" s="365"/>
    </row>
    <row r="17" spans="1:10" x14ac:dyDescent="0.25">
      <c r="A17" s="41" t="s">
        <v>21</v>
      </c>
      <c r="B17" s="49">
        <v>6794650</v>
      </c>
      <c r="C17" s="183">
        <v>19375498</v>
      </c>
      <c r="D17" s="49">
        <v>3872781</v>
      </c>
      <c r="E17" s="49">
        <v>26092</v>
      </c>
      <c r="F17" s="49">
        <v>328839.59999999998</v>
      </c>
      <c r="G17" s="49">
        <v>49781</v>
      </c>
      <c r="H17" s="49">
        <f>SUM(B17:G17)</f>
        <v>30447641.600000001</v>
      </c>
    </row>
    <row r="18" spans="1:10" x14ac:dyDescent="0.25">
      <c r="A18" s="41" t="s">
        <v>22</v>
      </c>
      <c r="B18" s="50">
        <v>18035.690000000002</v>
      </c>
      <c r="C18" s="50">
        <v>61840.02</v>
      </c>
      <c r="D18" s="50">
        <v>13470.7</v>
      </c>
      <c r="E18" s="251">
        <v>194</v>
      </c>
      <c r="F18" s="184">
        <v>718.8</v>
      </c>
      <c r="G18" s="251">
        <v>114</v>
      </c>
      <c r="H18" s="50">
        <f>SUM(B18:G18)</f>
        <v>94373.209999999992</v>
      </c>
    </row>
    <row r="19" spans="1:10" x14ac:dyDescent="0.25">
      <c r="A19" s="41" t="s">
        <v>135</v>
      </c>
      <c r="B19" s="50">
        <v>13023.73</v>
      </c>
      <c r="C19" s="50">
        <v>55887.950000000004</v>
      </c>
      <c r="D19" s="50">
        <v>13146.7</v>
      </c>
      <c r="E19" s="251">
        <v>101</v>
      </c>
      <c r="F19" s="184">
        <v>333.59999999999997</v>
      </c>
      <c r="G19" s="251">
        <v>114</v>
      </c>
      <c r="H19" s="50">
        <f>SUM(B19:G19)</f>
        <v>82606.98000000001</v>
      </c>
    </row>
    <row r="20" spans="1:10" x14ac:dyDescent="0.25">
      <c r="A20" s="41" t="s">
        <v>12</v>
      </c>
      <c r="B20" s="122">
        <f>(B18-B19)/B18</f>
        <v>0.27789122567531388</v>
      </c>
      <c r="C20" s="122">
        <f t="shared" ref="C20:H20" si="4">(C18-C19)/C18</f>
        <v>9.6249483748549775E-2</v>
      </c>
      <c r="D20" s="122">
        <f t="shared" si="4"/>
        <v>2.4052202186968755E-2</v>
      </c>
      <c r="E20" s="122">
        <f t="shared" si="4"/>
        <v>0.47938144329896909</v>
      </c>
      <c r="F20" s="122">
        <f t="shared" si="4"/>
        <v>0.53589315525876458</v>
      </c>
      <c r="G20" s="122">
        <f t="shared" si="4"/>
        <v>0</v>
      </c>
      <c r="H20" s="122">
        <f t="shared" si="4"/>
        <v>0.12467764951515353</v>
      </c>
    </row>
    <row r="21" spans="1:10" x14ac:dyDescent="0.25">
      <c r="A21" s="41" t="s">
        <v>24</v>
      </c>
      <c r="B21" s="50">
        <v>545259</v>
      </c>
      <c r="C21" s="50">
        <v>1036914</v>
      </c>
      <c r="D21" s="50">
        <v>203021</v>
      </c>
      <c r="E21" s="50">
        <v>16150</v>
      </c>
      <c r="F21" s="50">
        <v>87151</v>
      </c>
      <c r="G21" s="50">
        <v>9289</v>
      </c>
      <c r="H21" s="50">
        <f>SUM(B21:G21)</f>
        <v>1897784</v>
      </c>
    </row>
    <row r="22" spans="1:10" x14ac:dyDescent="0.25">
      <c r="A22" s="41" t="s">
        <v>25</v>
      </c>
      <c r="B22" s="52">
        <f>(B17/B18)</f>
        <v>376.73357659174667</v>
      </c>
      <c r="C22" s="52">
        <f t="shared" ref="C22:H22" si="5">(C17/C18)</f>
        <v>313.31648987176914</v>
      </c>
      <c r="D22" s="52">
        <f t="shared" si="5"/>
        <v>287.4966408575649</v>
      </c>
      <c r="E22" s="52">
        <f t="shared" si="5"/>
        <v>134.49484536082474</v>
      </c>
      <c r="F22" s="52">
        <f t="shared" si="5"/>
        <v>457.48414023372288</v>
      </c>
      <c r="G22" s="52">
        <f t="shared" si="5"/>
        <v>436.67543859649123</v>
      </c>
      <c r="H22" s="52">
        <f t="shared" si="5"/>
        <v>322.63013624311395</v>
      </c>
    </row>
    <row r="23" spans="1:10" x14ac:dyDescent="0.25">
      <c r="A23" s="41" t="s">
        <v>26</v>
      </c>
      <c r="B23" s="52">
        <f>(B17/B21)</f>
        <v>12.461325718603453</v>
      </c>
      <c r="C23" s="52">
        <f t="shared" ref="C23:H23" si="6">(C17/C21)</f>
        <v>18.685732857305428</v>
      </c>
      <c r="D23" s="52">
        <f t="shared" si="6"/>
        <v>19.075765561198104</v>
      </c>
      <c r="E23" s="52">
        <f t="shared" si="6"/>
        <v>1.6156037151702787</v>
      </c>
      <c r="F23" s="52">
        <f t="shared" si="6"/>
        <v>3.7732166010717028</v>
      </c>
      <c r="G23" s="52">
        <f t="shared" si="6"/>
        <v>5.3591344601141131</v>
      </c>
      <c r="H23" s="52">
        <f t="shared" si="6"/>
        <v>16.043786648006307</v>
      </c>
    </row>
    <row r="24" spans="1:10" x14ac:dyDescent="0.25">
      <c r="A24" s="41" t="s">
        <v>27</v>
      </c>
      <c r="B24" s="184">
        <f>(B18*1000)/B21</f>
        <v>33.07728987508689</v>
      </c>
      <c r="C24" s="184">
        <f t="shared" ref="C24:H24" si="7">(C18*1000)/C21</f>
        <v>59.638523541971658</v>
      </c>
      <c r="D24" s="184">
        <f t="shared" si="7"/>
        <v>66.351264154939642</v>
      </c>
      <c r="E24" s="184">
        <f t="shared" si="7"/>
        <v>12.012383900928793</v>
      </c>
      <c r="F24" s="184">
        <f t="shared" si="7"/>
        <v>8.2477538984062146</v>
      </c>
      <c r="G24" s="184">
        <f t="shared" si="7"/>
        <v>12.27258047152546</v>
      </c>
      <c r="H24" s="184">
        <f t="shared" si="7"/>
        <v>49.728109205262548</v>
      </c>
    </row>
    <row r="25" spans="1:10" ht="15.75" thickBot="1" x14ac:dyDescent="0.3">
      <c r="A25" s="125" t="s">
        <v>133</v>
      </c>
      <c r="B25" s="252">
        <v>11</v>
      </c>
      <c r="C25" s="252">
        <v>17</v>
      </c>
      <c r="D25" s="252">
        <v>4</v>
      </c>
      <c r="E25" s="252">
        <v>1</v>
      </c>
      <c r="F25" s="252">
        <v>8</v>
      </c>
      <c r="G25" s="252">
        <v>2</v>
      </c>
      <c r="H25" s="252">
        <v>43</v>
      </c>
    </row>
    <row r="26" spans="1:10" ht="15.75" thickBot="1" x14ac:dyDescent="0.3">
      <c r="A26" s="365" t="s">
        <v>47</v>
      </c>
      <c r="B26" s="365"/>
      <c r="C26" s="365"/>
      <c r="D26" s="365"/>
      <c r="E26" s="365"/>
      <c r="F26" s="365"/>
      <c r="G26" s="365"/>
      <c r="H26" s="365"/>
    </row>
    <row r="27" spans="1:10" x14ac:dyDescent="0.25">
      <c r="A27" s="41" t="s">
        <v>21</v>
      </c>
      <c r="B27" s="185">
        <f>(B7-B17)/B17</f>
        <v>8.2091792807576544E-2</v>
      </c>
      <c r="C27" s="185">
        <f t="shared" ref="C27:H27" si="8">(C7-C17)/C17</f>
        <v>3.1276357387046261E-2</v>
      </c>
      <c r="D27" s="185">
        <f t="shared" si="8"/>
        <v>-0.19475746240234085</v>
      </c>
      <c r="E27" s="185">
        <f t="shared" si="8"/>
        <v>5.007358577341714</v>
      </c>
      <c r="F27" s="185">
        <f t="shared" si="8"/>
        <v>7.4494373548684573E-2</v>
      </c>
      <c r="G27" s="185">
        <f t="shared" si="8"/>
        <v>0.34004941644402481</v>
      </c>
      <c r="H27" s="185">
        <f t="shared" si="8"/>
        <v>1.9101765175796055E-2</v>
      </c>
      <c r="J27" s="186"/>
    </row>
    <row r="28" spans="1:10" x14ac:dyDescent="0.25">
      <c r="A28" s="41" t="s">
        <v>22</v>
      </c>
      <c r="B28" s="185">
        <f t="shared" ref="B28:B35" si="9">(B8-B18)/B18</f>
        <v>3.317366843187023E-2</v>
      </c>
      <c r="C28" s="185">
        <f t="shared" ref="C28:H28" si="10">(C8-C18)/C18</f>
        <v>0.13982094443048379</v>
      </c>
      <c r="D28" s="185">
        <f t="shared" si="10"/>
        <v>-6.9522741951049349E-2</v>
      </c>
      <c r="E28" s="185">
        <f t="shared" si="10"/>
        <v>3.731958762886598</v>
      </c>
      <c r="F28" s="185">
        <f t="shared" si="10"/>
        <v>-2.1508069003895274E-2</v>
      </c>
      <c r="G28" s="185">
        <f t="shared" si="10"/>
        <v>5.2631578947368418E-2</v>
      </c>
      <c r="H28" s="185">
        <f t="shared" si="10"/>
        <v>9.5608276967584505E-2</v>
      </c>
      <c r="J28" s="186"/>
    </row>
    <row r="29" spans="1:10" x14ac:dyDescent="0.25">
      <c r="A29" s="41" t="s">
        <v>135</v>
      </c>
      <c r="B29" s="185">
        <f t="shared" si="9"/>
        <v>3.0318503224498711E-2</v>
      </c>
      <c r="C29" s="185">
        <f t="shared" ref="C29:H29" si="11">(C9-C19)/C19</f>
        <v>4.0543623446556799E-2</v>
      </c>
      <c r="D29" s="185">
        <f t="shared" si="11"/>
        <v>-0.20480576874805087</v>
      </c>
      <c r="E29" s="185">
        <f t="shared" si="11"/>
        <v>4.8613861386138613</v>
      </c>
      <c r="F29" s="185">
        <f t="shared" si="11"/>
        <v>3.4022781774580235E-2</v>
      </c>
      <c r="G29" s="185">
        <f t="shared" si="11"/>
        <v>5.2631578947368418E-2</v>
      </c>
      <c r="H29" s="185">
        <f t="shared" si="11"/>
        <v>5.7693671890678231E-3</v>
      </c>
      <c r="J29" s="186"/>
    </row>
    <row r="30" spans="1:10" x14ac:dyDescent="0.25">
      <c r="A30" s="41" t="s">
        <v>12</v>
      </c>
      <c r="B30" s="185">
        <f t="shared" si="9"/>
        <v>7.1810128091386125E-3</v>
      </c>
      <c r="C30" s="185">
        <f t="shared" ref="C30:H30" si="12">(C10-C20)/C20</f>
        <v>0.8178309948598822</v>
      </c>
      <c r="D30" s="185">
        <f t="shared" si="12"/>
        <v>5.8994196589832413</v>
      </c>
      <c r="E30" s="185">
        <f t="shared" si="12"/>
        <v>-0.25921240658748568</v>
      </c>
      <c r="F30" s="185">
        <f t="shared" si="12"/>
        <v>-4.9149244012126288E-2</v>
      </c>
      <c r="G30" s="187" t="s">
        <v>23</v>
      </c>
      <c r="H30" s="185">
        <f t="shared" si="12"/>
        <v>0.57568986022976198</v>
      </c>
      <c r="J30" s="186"/>
    </row>
    <row r="31" spans="1:10" x14ac:dyDescent="0.25">
      <c r="A31" s="41" t="s">
        <v>24</v>
      </c>
      <c r="B31" s="185">
        <f t="shared" si="9"/>
        <v>-0.10464201416207711</v>
      </c>
      <c r="C31" s="185">
        <f t="shared" ref="C31:H31" si="13">(C11-C21)/C21</f>
        <v>2.3337518829912605E-2</v>
      </c>
      <c r="D31" s="185">
        <f t="shared" si="13"/>
        <v>1.7293777490998467E-2</v>
      </c>
      <c r="E31" s="185">
        <f t="shared" si="13"/>
        <v>2.0237770897832816</v>
      </c>
      <c r="F31" s="185">
        <f t="shared" si="13"/>
        <v>9.1220984268683084E-3</v>
      </c>
      <c r="G31" s="185">
        <f t="shared" si="13"/>
        <v>9.6888793196253631E-4</v>
      </c>
      <c r="H31" s="185">
        <f t="shared" si="13"/>
        <v>2.1820186069647545E-3</v>
      </c>
      <c r="J31" s="187"/>
    </row>
    <row r="32" spans="1:10" x14ac:dyDescent="0.25">
      <c r="A32" s="41" t="s">
        <v>25</v>
      </c>
      <c r="B32" s="185">
        <f t="shared" si="9"/>
        <v>4.7347436225270038E-2</v>
      </c>
      <c r="C32" s="185">
        <f t="shared" ref="C32:H32" si="14">(C12-C22)/C22</f>
        <v>-9.522950738343576E-2</v>
      </c>
      <c r="D32" s="185">
        <f t="shared" si="14"/>
        <v>-0.13459191975727267</v>
      </c>
      <c r="E32" s="185">
        <f t="shared" si="14"/>
        <v>0.2695289368238481</v>
      </c>
      <c r="F32" s="185">
        <f t="shared" si="14"/>
        <v>9.8112656335192547E-2</v>
      </c>
      <c r="G32" s="185">
        <f t="shared" si="14"/>
        <v>0.27304694562182352</v>
      </c>
      <c r="H32" s="185">
        <f t="shared" si="14"/>
        <v>-6.9830169596329178E-2</v>
      </c>
      <c r="J32" s="186"/>
    </row>
    <row r="33" spans="1:10" x14ac:dyDescent="0.25">
      <c r="A33" s="41" t="s">
        <v>26</v>
      </c>
      <c r="B33" s="185">
        <f t="shared" si="9"/>
        <v>0.20855770532375201</v>
      </c>
      <c r="C33" s="185">
        <f t="shared" ref="C33:H33" si="15">(C13-C23)/C23</f>
        <v>7.7577909644228676E-3</v>
      </c>
      <c r="D33" s="185">
        <f t="shared" si="15"/>
        <v>-0.20844641399098271</v>
      </c>
      <c r="E33" s="185">
        <f t="shared" si="15"/>
        <v>0.98670682360790984</v>
      </c>
      <c r="F33" s="185">
        <f t="shared" si="15"/>
        <v>6.4781333422116075E-2</v>
      </c>
      <c r="G33" s="185">
        <f t="shared" si="15"/>
        <v>0.33875231548166784</v>
      </c>
      <c r="H33" s="185">
        <f t="shared" si="15"/>
        <v>1.6882907749981153E-2</v>
      </c>
      <c r="J33" s="186"/>
    </row>
    <row r="34" spans="1:10" x14ac:dyDescent="0.25">
      <c r="A34" s="41" t="s">
        <v>27</v>
      </c>
      <c r="B34" s="185">
        <f t="shared" si="9"/>
        <v>0.15392243635932068</v>
      </c>
      <c r="C34" s="185">
        <f t="shared" ref="C34:H34" si="16">(C14-C24)/C24</f>
        <v>0.11382698616753412</v>
      </c>
      <c r="D34" s="185">
        <f t="shared" si="16"/>
        <v>-8.5340657107102064E-2</v>
      </c>
      <c r="E34" s="185">
        <f t="shared" si="16"/>
        <v>0.56491653398489905</v>
      </c>
      <c r="F34" s="185">
        <f t="shared" si="16"/>
        <v>-3.0353281806545965E-2</v>
      </c>
      <c r="G34" s="185">
        <f t="shared" si="16"/>
        <v>5.1612684108636814E-2</v>
      </c>
      <c r="H34" s="185">
        <f t="shared" si="16"/>
        <v>9.3222844379589331E-2</v>
      </c>
      <c r="J34" s="186"/>
    </row>
    <row r="35" spans="1:10" ht="15.75" thickBot="1" x14ac:dyDescent="0.3">
      <c r="A35" s="229" t="s">
        <v>133</v>
      </c>
      <c r="B35" s="188">
        <f t="shared" si="9"/>
        <v>-9.0909090909090912E-2</v>
      </c>
      <c r="C35" s="188">
        <f t="shared" ref="C35:H35" si="17">(C15-C25)/C25</f>
        <v>-5.8823529411764705E-2</v>
      </c>
      <c r="D35" s="188">
        <f t="shared" si="17"/>
        <v>0</v>
      </c>
      <c r="E35" s="188">
        <f t="shared" si="17"/>
        <v>1</v>
      </c>
      <c r="F35" s="188">
        <f t="shared" si="17"/>
        <v>0</v>
      </c>
      <c r="G35" s="188">
        <f t="shared" si="17"/>
        <v>0</v>
      </c>
      <c r="H35" s="188">
        <f t="shared" si="17"/>
        <v>-2.3255813953488372E-2</v>
      </c>
      <c r="J35" s="186"/>
    </row>
    <row r="36" spans="1:10" x14ac:dyDescent="0.25">
      <c r="A36" s="57" t="s">
        <v>136</v>
      </c>
    </row>
    <row r="39" spans="1:10" ht="15.75" thickBot="1" x14ac:dyDescent="0.3">
      <c r="A39" s="40" t="s">
        <v>491</v>
      </c>
    </row>
    <row r="40" spans="1:10" x14ac:dyDescent="0.25">
      <c r="A40" s="407" t="s">
        <v>137</v>
      </c>
      <c r="B40" s="366" t="s">
        <v>37</v>
      </c>
      <c r="C40" s="366" t="s">
        <v>38</v>
      </c>
      <c r="D40" s="366" t="s">
        <v>39</v>
      </c>
      <c r="E40" s="366" t="s">
        <v>40</v>
      </c>
      <c r="F40" s="366" t="s">
        <v>41</v>
      </c>
      <c r="G40" s="366" t="s">
        <v>42</v>
      </c>
      <c r="H40" s="366" t="s">
        <v>19</v>
      </c>
    </row>
    <row r="41" spans="1:10" ht="15.75" thickBot="1" x14ac:dyDescent="0.3">
      <c r="A41" s="420"/>
      <c r="B41" s="367"/>
      <c r="C41" s="367"/>
      <c r="D41" s="367"/>
      <c r="E41" s="367"/>
      <c r="F41" s="367"/>
      <c r="G41" s="367"/>
      <c r="H41" s="422"/>
    </row>
    <row r="42" spans="1:10" x14ac:dyDescent="0.25">
      <c r="A42" s="41" t="s">
        <v>138</v>
      </c>
      <c r="B42" s="164">
        <v>3</v>
      </c>
      <c r="C42" s="164">
        <v>3</v>
      </c>
      <c r="D42" s="241" t="s">
        <v>23</v>
      </c>
      <c r="E42" s="164" t="s">
        <v>23</v>
      </c>
      <c r="F42" s="164">
        <v>4</v>
      </c>
      <c r="G42" s="164">
        <v>2</v>
      </c>
      <c r="H42" s="164">
        <f>SUM(B42:G42)</f>
        <v>12</v>
      </c>
    </row>
    <row r="43" spans="1:10" x14ac:dyDescent="0.25">
      <c r="A43" s="41" t="s">
        <v>139</v>
      </c>
      <c r="B43" s="164">
        <v>1</v>
      </c>
      <c r="C43" s="164">
        <v>1</v>
      </c>
      <c r="D43" s="164">
        <v>1</v>
      </c>
      <c r="E43" s="241">
        <v>1</v>
      </c>
      <c r="F43" s="164">
        <v>1</v>
      </c>
      <c r="G43" s="164" t="s">
        <v>23</v>
      </c>
      <c r="H43" s="241">
        <f t="shared" ref="H43:H46" si="18">SUM(B43:G43)</f>
        <v>5</v>
      </c>
    </row>
    <row r="44" spans="1:10" x14ac:dyDescent="0.25">
      <c r="A44" s="41" t="s">
        <v>115</v>
      </c>
      <c r="B44" s="164" t="s">
        <v>23</v>
      </c>
      <c r="C44" s="164" t="s">
        <v>23</v>
      </c>
      <c r="D44" s="164" t="s">
        <v>23</v>
      </c>
      <c r="E44" s="164" t="s">
        <v>23</v>
      </c>
      <c r="F44" s="164">
        <v>1</v>
      </c>
      <c r="G44" s="164" t="s">
        <v>23</v>
      </c>
      <c r="H44" s="241">
        <f t="shared" si="18"/>
        <v>1</v>
      </c>
    </row>
    <row r="45" spans="1:10" x14ac:dyDescent="0.25">
      <c r="A45" s="63" t="s">
        <v>112</v>
      </c>
      <c r="B45" s="70">
        <v>3</v>
      </c>
      <c r="C45" s="70">
        <v>10</v>
      </c>
      <c r="D45" s="70">
        <v>1</v>
      </c>
      <c r="E45" s="241" t="s">
        <v>23</v>
      </c>
      <c r="F45" s="70">
        <v>1</v>
      </c>
      <c r="G45" s="70" t="s">
        <v>23</v>
      </c>
      <c r="H45" s="241">
        <f t="shared" si="18"/>
        <v>15</v>
      </c>
    </row>
    <row r="46" spans="1:10" ht="15.75" thickBot="1" x14ac:dyDescent="0.3">
      <c r="A46" s="125" t="s">
        <v>421</v>
      </c>
      <c r="B46" s="165">
        <v>2</v>
      </c>
      <c r="C46" s="165">
        <v>3</v>
      </c>
      <c r="D46" s="228">
        <v>1</v>
      </c>
      <c r="E46" s="242" t="s">
        <v>23</v>
      </c>
      <c r="F46" s="242" t="s">
        <v>23</v>
      </c>
      <c r="G46" s="165" t="s">
        <v>23</v>
      </c>
      <c r="H46" s="242">
        <f t="shared" si="18"/>
        <v>6</v>
      </c>
    </row>
    <row r="47" spans="1:10" ht="15.75" thickBot="1" x14ac:dyDescent="0.3">
      <c r="A47" s="125" t="s">
        <v>29</v>
      </c>
      <c r="B47" s="165">
        <f>SUM(B42:B46)</f>
        <v>9</v>
      </c>
      <c r="C47" s="242">
        <f t="shared" ref="C47:D47" si="19">SUM(C42:C46)</f>
        <v>17</v>
      </c>
      <c r="D47" s="242">
        <f t="shared" si="19"/>
        <v>3</v>
      </c>
      <c r="E47" s="242">
        <f t="shared" ref="E47" si="20">SUM(E42:E46)</f>
        <v>1</v>
      </c>
      <c r="F47" s="242">
        <f t="shared" ref="F47" si="21">SUM(F42:F46)</f>
        <v>7</v>
      </c>
      <c r="G47" s="242">
        <f t="shared" ref="G47" si="22">SUM(G42:G46)</f>
        <v>2</v>
      </c>
      <c r="H47" s="242">
        <f t="shared" ref="H47" si="23">SUM(H42:H46)</f>
        <v>39</v>
      </c>
    </row>
  </sheetData>
  <mergeCells count="19">
    <mergeCell ref="G40:G41"/>
    <mergeCell ref="G4:G5"/>
    <mergeCell ref="A6:H6"/>
    <mergeCell ref="A16:H16"/>
    <mergeCell ref="A26:H26"/>
    <mergeCell ref="A40:A41"/>
    <mergeCell ref="B40:B41"/>
    <mergeCell ref="C40:C41"/>
    <mergeCell ref="D40:D41"/>
    <mergeCell ref="E40:E41"/>
    <mergeCell ref="F40:F41"/>
    <mergeCell ref="A4:A5"/>
    <mergeCell ref="B4:B5"/>
    <mergeCell ref="H40:H41"/>
    <mergeCell ref="A1:G1"/>
    <mergeCell ref="C4:C5"/>
    <mergeCell ref="D4:D5"/>
    <mergeCell ref="E4:E5"/>
    <mergeCell ref="F4:F5"/>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11265" r:id="rId4">
          <objectPr defaultSize="0" r:id="rId5">
            <anchor moveWithCells="1">
              <from>
                <xdr:col>0</xdr:col>
                <xdr:colOff>38100</xdr:colOff>
                <xdr:row>47</xdr:row>
                <xdr:rowOff>133350</xdr:rowOff>
              </from>
              <to>
                <xdr:col>10</xdr:col>
                <xdr:colOff>742950</xdr:colOff>
                <xdr:row>65</xdr:row>
                <xdr:rowOff>152400</xdr:rowOff>
              </to>
            </anchor>
          </objectPr>
        </oleObject>
      </mc:Choice>
      <mc:Fallback>
        <oleObject progId="Word.Document.12" shapeId="11265" r:id="rId4"/>
      </mc:Fallback>
    </mc:AlternateContent>
  </oleObjec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I16"/>
  <sheetViews>
    <sheetView showGridLines="0" workbookViewId="0">
      <selection activeCell="N24" sqref="N24"/>
    </sheetView>
  </sheetViews>
  <sheetFormatPr defaultRowHeight="15" x14ac:dyDescent="0.25"/>
  <cols>
    <col min="1" max="1" width="20.85546875" style="39" customWidth="1"/>
    <col min="2" max="16384" width="9.140625" style="39"/>
  </cols>
  <sheetData>
    <row r="1" spans="1:9" x14ac:dyDescent="0.25">
      <c r="A1" s="359" t="s">
        <v>492</v>
      </c>
      <c r="B1" s="360"/>
      <c r="C1" s="360"/>
      <c r="D1" s="360"/>
      <c r="E1" s="360"/>
      <c r="F1" s="360"/>
      <c r="G1" s="360"/>
      <c r="H1" s="360"/>
      <c r="I1" s="360"/>
    </row>
    <row r="3" spans="1:9" ht="15.75" thickBot="1" x14ac:dyDescent="0.3">
      <c r="A3" s="40" t="s">
        <v>493</v>
      </c>
    </row>
    <row r="4" spans="1:9" x14ac:dyDescent="0.25">
      <c r="A4" s="424"/>
      <c r="B4" s="366" t="s">
        <v>37</v>
      </c>
      <c r="C4" s="366" t="s">
        <v>38</v>
      </c>
      <c r="D4" s="366" t="s">
        <v>39</v>
      </c>
      <c r="E4" s="366" t="s">
        <v>40</v>
      </c>
      <c r="F4" s="366" t="s">
        <v>41</v>
      </c>
      <c r="G4" s="366" t="s">
        <v>42</v>
      </c>
      <c r="H4" s="391" t="s">
        <v>19</v>
      </c>
    </row>
    <row r="5" spans="1:9" ht="15.75" thickBot="1" x14ac:dyDescent="0.3">
      <c r="A5" s="425"/>
      <c r="B5" s="367"/>
      <c r="C5" s="367"/>
      <c r="D5" s="367"/>
      <c r="E5" s="367"/>
      <c r="F5" s="367"/>
      <c r="G5" s="367"/>
      <c r="H5" s="423"/>
    </row>
    <row r="6" spans="1:9" ht="15.75" thickBot="1" x14ac:dyDescent="0.3">
      <c r="A6" s="361" t="s">
        <v>140</v>
      </c>
      <c r="B6" s="361"/>
      <c r="C6" s="361"/>
      <c r="D6" s="361"/>
      <c r="E6" s="361"/>
      <c r="F6" s="361"/>
      <c r="G6" s="361"/>
      <c r="H6" s="361"/>
    </row>
    <row r="7" spans="1:9" x14ac:dyDescent="0.25">
      <c r="A7" s="61" t="s">
        <v>141</v>
      </c>
      <c r="B7" s="168">
        <v>2</v>
      </c>
      <c r="C7" s="168">
        <v>4</v>
      </c>
      <c r="D7" s="168">
        <v>1</v>
      </c>
      <c r="E7" s="168">
        <v>6</v>
      </c>
      <c r="F7" s="168">
        <v>18</v>
      </c>
      <c r="G7" s="168">
        <v>4</v>
      </c>
      <c r="H7" s="79">
        <f>SUM(B7:G7)</f>
        <v>35</v>
      </c>
    </row>
    <row r="8" spans="1:9" x14ac:dyDescent="0.25">
      <c r="A8" s="61" t="s">
        <v>142</v>
      </c>
      <c r="B8" s="168">
        <v>0</v>
      </c>
      <c r="C8" s="241">
        <v>0</v>
      </c>
      <c r="D8" s="168">
        <v>0</v>
      </c>
      <c r="E8" s="168">
        <v>1</v>
      </c>
      <c r="F8" s="168">
        <v>10</v>
      </c>
      <c r="G8" s="168">
        <v>9</v>
      </c>
      <c r="H8" s="79">
        <f>SUM(B8:G8)</f>
        <v>20</v>
      </c>
    </row>
    <row r="9" spans="1:9" ht="15.75" thickBot="1" x14ac:dyDescent="0.3">
      <c r="A9" s="190" t="s">
        <v>143</v>
      </c>
      <c r="B9" s="191">
        <f>SUM(B7:B8)</f>
        <v>2</v>
      </c>
      <c r="C9" s="191">
        <f t="shared" ref="C9:H9" si="0">SUM(C7:C8)</f>
        <v>4</v>
      </c>
      <c r="D9" s="191">
        <f t="shared" si="0"/>
        <v>1</v>
      </c>
      <c r="E9" s="191">
        <f t="shared" si="0"/>
        <v>7</v>
      </c>
      <c r="F9" s="191">
        <f t="shared" si="0"/>
        <v>28</v>
      </c>
      <c r="G9" s="191">
        <f t="shared" si="0"/>
        <v>13</v>
      </c>
      <c r="H9" s="192">
        <f t="shared" si="0"/>
        <v>55</v>
      </c>
    </row>
    <row r="10" spans="1:9" ht="15.75" thickBot="1" x14ac:dyDescent="0.3">
      <c r="A10" s="361" t="s">
        <v>144</v>
      </c>
      <c r="B10" s="361"/>
      <c r="C10" s="361"/>
      <c r="D10" s="361"/>
      <c r="E10" s="361"/>
      <c r="F10" s="361"/>
      <c r="G10" s="361"/>
      <c r="H10" s="361"/>
    </row>
    <row r="11" spans="1:9" ht="22.5" x14ac:dyDescent="0.25">
      <c r="A11" s="61" t="s">
        <v>494</v>
      </c>
      <c r="B11" s="169">
        <v>1</v>
      </c>
      <c r="C11" s="243">
        <v>0</v>
      </c>
      <c r="D11" s="169">
        <v>0</v>
      </c>
      <c r="E11" s="169">
        <v>0</v>
      </c>
      <c r="F11" s="169">
        <v>3</v>
      </c>
      <c r="G11" s="169">
        <v>1</v>
      </c>
      <c r="H11" s="144">
        <f>SUM(B11:G11)</f>
        <v>5</v>
      </c>
    </row>
    <row r="12" spans="1:9" ht="22.5" x14ac:dyDescent="0.25">
      <c r="A12" s="61" t="s">
        <v>495</v>
      </c>
      <c r="B12" s="168">
        <v>0</v>
      </c>
      <c r="C12" s="168">
        <v>1</v>
      </c>
      <c r="D12" s="168">
        <v>0</v>
      </c>
      <c r="E12" s="168">
        <v>0</v>
      </c>
      <c r="F12" s="168">
        <v>12</v>
      </c>
      <c r="G12" s="168">
        <v>8</v>
      </c>
      <c r="H12" s="79">
        <f>SUM(B12:G12)</f>
        <v>21</v>
      </c>
    </row>
    <row r="13" spans="1:9" ht="15.75" thickBot="1" x14ac:dyDescent="0.3">
      <c r="A13" s="190" t="s">
        <v>145</v>
      </c>
      <c r="B13" s="191">
        <f>SUM(B11:B12)</f>
        <v>1</v>
      </c>
      <c r="C13" s="191">
        <f t="shared" ref="C13:H13" si="1">SUM(C11:C12)</f>
        <v>1</v>
      </c>
      <c r="D13" s="191">
        <f t="shared" si="1"/>
        <v>0</v>
      </c>
      <c r="E13" s="191">
        <f t="shared" si="1"/>
        <v>0</v>
      </c>
      <c r="F13" s="191">
        <f t="shared" si="1"/>
        <v>15</v>
      </c>
      <c r="G13" s="191">
        <f t="shared" si="1"/>
        <v>9</v>
      </c>
      <c r="H13" s="192">
        <f t="shared" si="1"/>
        <v>26</v>
      </c>
    </row>
    <row r="14" spans="1:9" ht="15.75" thickBot="1" x14ac:dyDescent="0.3">
      <c r="A14" s="361" t="s">
        <v>146</v>
      </c>
      <c r="B14" s="361"/>
      <c r="C14" s="361"/>
      <c r="D14" s="361"/>
      <c r="E14" s="361"/>
      <c r="F14" s="361"/>
      <c r="G14" s="361"/>
      <c r="H14" s="361"/>
    </row>
    <row r="15" spans="1:9" x14ac:dyDescent="0.25">
      <c r="A15" s="61" t="s">
        <v>147</v>
      </c>
      <c r="B15" s="241">
        <v>5</v>
      </c>
      <c r="C15" s="241">
        <v>11</v>
      </c>
      <c r="D15" s="241">
        <v>19</v>
      </c>
      <c r="E15" s="241">
        <v>16</v>
      </c>
      <c r="F15" s="241">
        <v>114</v>
      </c>
      <c r="G15" s="241">
        <v>84</v>
      </c>
      <c r="H15" s="79">
        <f>SUM(B15:G15)</f>
        <v>249</v>
      </c>
    </row>
    <row r="16" spans="1:9" ht="24" customHeight="1" thickBot="1" x14ac:dyDescent="0.3">
      <c r="A16" s="182" t="s">
        <v>496</v>
      </c>
      <c r="B16" s="242">
        <v>2</v>
      </c>
      <c r="C16" s="242">
        <v>1</v>
      </c>
      <c r="D16" s="242">
        <v>1</v>
      </c>
      <c r="E16" s="242">
        <v>2</v>
      </c>
      <c r="F16" s="242">
        <v>12</v>
      </c>
      <c r="G16" s="242">
        <v>8</v>
      </c>
      <c r="H16" s="84">
        <f>SUM(B16:G16)</f>
        <v>26</v>
      </c>
    </row>
  </sheetData>
  <mergeCells count="12">
    <mergeCell ref="A1:I1"/>
    <mergeCell ref="H4:H5"/>
    <mergeCell ref="A14:H14"/>
    <mergeCell ref="G4:G5"/>
    <mergeCell ref="A6:H6"/>
    <mergeCell ref="A10:H10"/>
    <mergeCell ref="A4:A5"/>
    <mergeCell ref="B4:B5"/>
    <mergeCell ref="C4:C5"/>
    <mergeCell ref="D4:D5"/>
    <mergeCell ref="E4:E5"/>
    <mergeCell ref="F4:F5"/>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12289" r:id="rId4">
          <objectPr defaultSize="0" r:id="rId5">
            <anchor moveWithCells="1">
              <from>
                <xdr:col>0</xdr:col>
                <xdr:colOff>38100</xdr:colOff>
                <xdr:row>16</xdr:row>
                <xdr:rowOff>95250</xdr:rowOff>
              </from>
              <to>
                <xdr:col>11</xdr:col>
                <xdr:colOff>381000</xdr:colOff>
                <xdr:row>34</xdr:row>
                <xdr:rowOff>114300</xdr:rowOff>
              </to>
            </anchor>
          </objectPr>
        </oleObject>
      </mc:Choice>
      <mc:Fallback>
        <oleObject progId="Word.Document.12" shapeId="12289" r:id="rId4"/>
      </mc:Fallback>
    </mc:AlternateContent>
  </oleObjec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G540"/>
  <sheetViews>
    <sheetView showGridLines="0" workbookViewId="0">
      <selection activeCell="D267" sqref="D267"/>
    </sheetView>
  </sheetViews>
  <sheetFormatPr defaultRowHeight="15" x14ac:dyDescent="0.25"/>
  <cols>
    <col min="1" max="1" width="25.5703125" style="39" bestFit="1" customWidth="1"/>
    <col min="2" max="2" width="23.140625" style="39" bestFit="1" customWidth="1"/>
    <col min="3" max="3" width="15.140625" style="39" customWidth="1"/>
    <col min="4" max="4" width="17" style="39" customWidth="1"/>
    <col min="5" max="16384" width="9.140625" style="39"/>
  </cols>
  <sheetData>
    <row r="1" spans="1:7" x14ac:dyDescent="0.25">
      <c r="A1" s="359" t="s">
        <v>497</v>
      </c>
      <c r="B1" s="360"/>
      <c r="C1" s="360"/>
      <c r="D1" s="360"/>
      <c r="E1" s="360"/>
      <c r="F1" s="167"/>
    </row>
    <row r="3" spans="1:7" x14ac:dyDescent="0.25">
      <c r="A3" s="40" t="s">
        <v>414</v>
      </c>
    </row>
    <row r="4" spans="1:7" ht="22.5" x14ac:dyDescent="0.25">
      <c r="A4" s="341" t="s">
        <v>159</v>
      </c>
      <c r="B4" s="341" t="s">
        <v>399</v>
      </c>
      <c r="C4" s="341" t="s">
        <v>160</v>
      </c>
      <c r="D4" s="341" t="s">
        <v>161</v>
      </c>
      <c r="E4" s="151"/>
      <c r="F4" s="151"/>
      <c r="G4" s="151"/>
    </row>
    <row r="5" spans="1:7" x14ac:dyDescent="0.25">
      <c r="A5" s="63" t="s">
        <v>162</v>
      </c>
      <c r="B5" s="63" t="s">
        <v>163</v>
      </c>
      <c r="C5" s="71" t="s">
        <v>55</v>
      </c>
      <c r="D5" s="71" t="s">
        <v>164</v>
      </c>
      <c r="E5" s="151"/>
      <c r="F5" s="151"/>
      <c r="G5" s="151"/>
    </row>
    <row r="6" spans="1:7" x14ac:dyDescent="0.25">
      <c r="A6" s="63" t="s">
        <v>165</v>
      </c>
      <c r="B6" s="63" t="s">
        <v>166</v>
      </c>
      <c r="C6" s="71" t="s">
        <v>55</v>
      </c>
      <c r="D6" s="71" t="s">
        <v>164</v>
      </c>
      <c r="E6" s="151"/>
      <c r="F6" s="151"/>
      <c r="G6" s="151"/>
    </row>
    <row r="7" spans="1:7" x14ac:dyDescent="0.25">
      <c r="A7" s="63" t="s">
        <v>167</v>
      </c>
      <c r="B7" s="63" t="s">
        <v>166</v>
      </c>
      <c r="C7" s="71" t="s">
        <v>54</v>
      </c>
      <c r="D7" s="71" t="s">
        <v>164</v>
      </c>
      <c r="E7" s="151"/>
      <c r="F7" s="151"/>
      <c r="G7" s="151"/>
    </row>
    <row r="8" spans="1:7" x14ac:dyDescent="0.25">
      <c r="A8" s="63" t="s">
        <v>168</v>
      </c>
      <c r="B8" s="63" t="s">
        <v>169</v>
      </c>
      <c r="C8" s="71" t="s">
        <v>52</v>
      </c>
      <c r="D8" s="71" t="s">
        <v>20</v>
      </c>
      <c r="E8" s="151"/>
      <c r="F8" s="151"/>
      <c r="G8" s="151"/>
    </row>
    <row r="9" spans="1:7" x14ac:dyDescent="0.25">
      <c r="A9" s="63" t="s">
        <v>170</v>
      </c>
      <c r="B9" s="63" t="s">
        <v>171</v>
      </c>
      <c r="C9" s="71" t="s">
        <v>55</v>
      </c>
      <c r="D9" s="71" t="s">
        <v>164</v>
      </c>
      <c r="E9" s="151"/>
      <c r="F9" s="151"/>
      <c r="G9" s="151"/>
    </row>
    <row r="10" spans="1:7" x14ac:dyDescent="0.25">
      <c r="A10" s="63" t="s">
        <v>172</v>
      </c>
      <c r="B10" s="63" t="s">
        <v>171</v>
      </c>
      <c r="C10" s="71" t="s">
        <v>55</v>
      </c>
      <c r="D10" s="71" t="s">
        <v>164</v>
      </c>
      <c r="E10" s="151"/>
      <c r="F10" s="151"/>
      <c r="G10" s="151"/>
    </row>
    <row r="11" spans="1:7" x14ac:dyDescent="0.25">
      <c r="A11" s="63" t="s">
        <v>173</v>
      </c>
      <c r="B11" s="63" t="s">
        <v>169</v>
      </c>
      <c r="C11" s="71" t="s">
        <v>52</v>
      </c>
      <c r="D11" s="71" t="s">
        <v>20</v>
      </c>
      <c r="E11" s="151"/>
      <c r="F11" s="151"/>
      <c r="G11" s="151"/>
    </row>
    <row r="12" spans="1:7" x14ac:dyDescent="0.25">
      <c r="A12" s="63" t="s">
        <v>174</v>
      </c>
      <c r="B12" s="63" t="s">
        <v>163</v>
      </c>
      <c r="C12" s="71" t="s">
        <v>55</v>
      </c>
      <c r="D12" s="71" t="s">
        <v>164</v>
      </c>
      <c r="E12" s="151"/>
      <c r="F12" s="151"/>
      <c r="G12" s="151"/>
    </row>
    <row r="13" spans="1:7" x14ac:dyDescent="0.25">
      <c r="A13" s="63" t="s">
        <v>175</v>
      </c>
      <c r="B13" s="63" t="s">
        <v>169</v>
      </c>
      <c r="C13" s="71" t="s">
        <v>52</v>
      </c>
      <c r="D13" s="71" t="s">
        <v>20</v>
      </c>
      <c r="E13" s="151"/>
      <c r="F13" s="151"/>
      <c r="G13" s="151"/>
    </row>
    <row r="14" spans="1:7" x14ac:dyDescent="0.25">
      <c r="A14" s="63" t="s">
        <v>176</v>
      </c>
      <c r="B14" s="63" t="s">
        <v>169</v>
      </c>
      <c r="C14" s="71" t="s">
        <v>52</v>
      </c>
      <c r="D14" s="71" t="s">
        <v>20</v>
      </c>
      <c r="E14" s="151"/>
      <c r="F14" s="151"/>
      <c r="G14" s="151"/>
    </row>
    <row r="15" spans="1:7" x14ac:dyDescent="0.25">
      <c r="A15" s="63" t="s">
        <v>177</v>
      </c>
      <c r="B15" s="63" t="s">
        <v>178</v>
      </c>
      <c r="C15" s="71" t="s">
        <v>56</v>
      </c>
      <c r="D15" s="71" t="s">
        <v>164</v>
      </c>
      <c r="E15" s="151"/>
      <c r="F15" s="151"/>
      <c r="G15" s="151"/>
    </row>
    <row r="16" spans="1:7" x14ac:dyDescent="0.25">
      <c r="A16" s="63" t="s">
        <v>179</v>
      </c>
      <c r="B16" s="63" t="s">
        <v>180</v>
      </c>
      <c r="C16" s="71" t="s">
        <v>55</v>
      </c>
      <c r="D16" s="71" t="s">
        <v>164</v>
      </c>
      <c r="E16" s="151"/>
      <c r="F16" s="151"/>
      <c r="G16" s="151"/>
    </row>
    <row r="17" spans="1:7" x14ac:dyDescent="0.25">
      <c r="A17" s="63" t="s">
        <v>181</v>
      </c>
      <c r="B17" s="63" t="s">
        <v>169</v>
      </c>
      <c r="C17" s="71" t="s">
        <v>53</v>
      </c>
      <c r="D17" s="71" t="s">
        <v>20</v>
      </c>
      <c r="E17" s="151"/>
      <c r="F17" s="151"/>
      <c r="G17" s="151"/>
    </row>
    <row r="18" spans="1:7" x14ac:dyDescent="0.25">
      <c r="A18" s="63" t="s">
        <v>182</v>
      </c>
      <c r="B18" s="63" t="s">
        <v>169</v>
      </c>
      <c r="C18" s="71" t="s">
        <v>52</v>
      </c>
      <c r="D18" s="71" t="s">
        <v>20</v>
      </c>
      <c r="E18" s="151"/>
      <c r="F18" s="151"/>
      <c r="G18" s="151"/>
    </row>
    <row r="19" spans="1:7" x14ac:dyDescent="0.25">
      <c r="A19" s="63" t="s">
        <v>183</v>
      </c>
      <c r="B19" s="63" t="s">
        <v>166</v>
      </c>
      <c r="C19" s="71" t="s">
        <v>55</v>
      </c>
      <c r="D19" s="71" t="s">
        <v>164</v>
      </c>
      <c r="E19" s="151"/>
      <c r="F19" s="151"/>
      <c r="G19" s="151"/>
    </row>
    <row r="20" spans="1:7" x14ac:dyDescent="0.25">
      <c r="A20" s="63" t="s">
        <v>184</v>
      </c>
      <c r="B20" s="63" t="s">
        <v>185</v>
      </c>
      <c r="C20" s="71" t="s">
        <v>55</v>
      </c>
      <c r="D20" s="71" t="s">
        <v>164</v>
      </c>
      <c r="E20" s="151"/>
      <c r="F20" s="151"/>
      <c r="G20" s="151"/>
    </row>
    <row r="21" spans="1:7" x14ac:dyDescent="0.25">
      <c r="A21" s="63" t="s">
        <v>186</v>
      </c>
      <c r="B21" s="63" t="s">
        <v>185</v>
      </c>
      <c r="C21" s="71" t="s">
        <v>56</v>
      </c>
      <c r="D21" s="71" t="s">
        <v>164</v>
      </c>
      <c r="E21" s="151"/>
      <c r="F21" s="151"/>
      <c r="G21" s="151"/>
    </row>
    <row r="22" spans="1:7" x14ac:dyDescent="0.25">
      <c r="A22" s="63" t="s">
        <v>187</v>
      </c>
      <c r="B22" s="63" t="s">
        <v>169</v>
      </c>
      <c r="C22" s="71" t="s">
        <v>51</v>
      </c>
      <c r="D22" s="71" t="s">
        <v>20</v>
      </c>
      <c r="E22" s="151"/>
      <c r="F22" s="151"/>
      <c r="G22" s="151"/>
    </row>
    <row r="23" spans="1:7" x14ac:dyDescent="0.25">
      <c r="A23" s="63" t="s">
        <v>188</v>
      </c>
      <c r="B23" s="63" t="s">
        <v>171</v>
      </c>
      <c r="C23" s="71" t="s">
        <v>55</v>
      </c>
      <c r="D23" s="71" t="s">
        <v>164</v>
      </c>
      <c r="E23" s="151"/>
      <c r="F23" s="151"/>
      <c r="G23" s="151"/>
    </row>
    <row r="24" spans="1:7" x14ac:dyDescent="0.25">
      <c r="A24" s="63" t="s">
        <v>189</v>
      </c>
      <c r="B24" s="63" t="s">
        <v>169</v>
      </c>
      <c r="C24" s="71" t="s">
        <v>52</v>
      </c>
      <c r="D24" s="71" t="s">
        <v>20</v>
      </c>
      <c r="E24" s="151"/>
      <c r="F24" s="151"/>
      <c r="G24" s="151"/>
    </row>
    <row r="25" spans="1:7" x14ac:dyDescent="0.25">
      <c r="A25" s="63" t="s">
        <v>190</v>
      </c>
      <c r="B25" s="63" t="s">
        <v>178</v>
      </c>
      <c r="C25" s="71" t="s">
        <v>56</v>
      </c>
      <c r="D25" s="71" t="s">
        <v>164</v>
      </c>
      <c r="E25" s="151"/>
      <c r="F25" s="151"/>
      <c r="G25" s="151"/>
    </row>
    <row r="26" spans="1:7" x14ac:dyDescent="0.25">
      <c r="A26" s="63" t="s">
        <v>191</v>
      </c>
      <c r="B26" s="63" t="s">
        <v>169</v>
      </c>
      <c r="C26" s="71" t="s">
        <v>51</v>
      </c>
      <c r="D26" s="71" t="s">
        <v>20</v>
      </c>
      <c r="E26" s="151"/>
      <c r="F26" s="151"/>
      <c r="G26" s="151"/>
    </row>
    <row r="27" spans="1:7" x14ac:dyDescent="0.25">
      <c r="A27" s="63" t="s">
        <v>192</v>
      </c>
      <c r="B27" s="63" t="s">
        <v>185</v>
      </c>
      <c r="C27" s="71" t="s">
        <v>56</v>
      </c>
      <c r="D27" s="71" t="s">
        <v>164</v>
      </c>
      <c r="E27" s="151"/>
      <c r="F27" s="151"/>
      <c r="G27" s="151"/>
    </row>
    <row r="28" spans="1:7" x14ac:dyDescent="0.25">
      <c r="A28" s="63" t="s">
        <v>193</v>
      </c>
      <c r="B28" s="63" t="s">
        <v>166</v>
      </c>
      <c r="C28" s="71" t="s">
        <v>56</v>
      </c>
      <c r="D28" s="71" t="s">
        <v>164</v>
      </c>
      <c r="E28" s="151"/>
      <c r="F28" s="151"/>
      <c r="G28" s="151"/>
    </row>
    <row r="29" spans="1:7" x14ac:dyDescent="0.25">
      <c r="A29" s="63" t="s">
        <v>194</v>
      </c>
      <c r="B29" s="63" t="s">
        <v>178</v>
      </c>
      <c r="C29" s="71" t="s">
        <v>54</v>
      </c>
      <c r="D29" s="71" t="s">
        <v>164</v>
      </c>
      <c r="E29" s="151"/>
      <c r="F29" s="151"/>
      <c r="G29" s="151"/>
    </row>
    <row r="30" spans="1:7" x14ac:dyDescent="0.25">
      <c r="A30" s="63" t="s">
        <v>195</v>
      </c>
      <c r="B30" s="63" t="s">
        <v>169</v>
      </c>
      <c r="C30" s="71" t="s">
        <v>52</v>
      </c>
      <c r="D30" s="71" t="s">
        <v>20</v>
      </c>
      <c r="E30" s="151"/>
      <c r="F30" s="151"/>
      <c r="G30" s="151"/>
    </row>
    <row r="31" spans="1:7" x14ac:dyDescent="0.25">
      <c r="A31" s="63" t="s">
        <v>196</v>
      </c>
      <c r="B31" s="63" t="s">
        <v>185</v>
      </c>
      <c r="C31" s="71" t="s">
        <v>54</v>
      </c>
      <c r="D31" s="71" t="s">
        <v>164</v>
      </c>
      <c r="E31" s="151"/>
      <c r="F31" s="151"/>
      <c r="G31" s="151"/>
    </row>
    <row r="32" spans="1:7" x14ac:dyDescent="0.25">
      <c r="A32" s="63" t="s">
        <v>197</v>
      </c>
      <c r="B32" s="63" t="s">
        <v>180</v>
      </c>
      <c r="C32" s="71" t="s">
        <v>54</v>
      </c>
      <c r="D32" s="71" t="s">
        <v>164</v>
      </c>
      <c r="E32" s="151"/>
      <c r="F32" s="151"/>
      <c r="G32" s="151"/>
    </row>
    <row r="33" spans="1:7" x14ac:dyDescent="0.25">
      <c r="A33" s="63" t="s">
        <v>198</v>
      </c>
      <c r="B33" s="63" t="s">
        <v>166</v>
      </c>
      <c r="C33" s="71" t="s">
        <v>55</v>
      </c>
      <c r="D33" s="71" t="s">
        <v>164</v>
      </c>
      <c r="E33" s="151"/>
      <c r="F33" s="151"/>
      <c r="G33" s="151"/>
    </row>
    <row r="34" spans="1:7" x14ac:dyDescent="0.25">
      <c r="A34" s="63" t="s">
        <v>199</v>
      </c>
      <c r="B34" s="63" t="s">
        <v>166</v>
      </c>
      <c r="C34" s="71" t="s">
        <v>56</v>
      </c>
      <c r="D34" s="71" t="s">
        <v>164</v>
      </c>
      <c r="E34" s="151"/>
      <c r="F34" s="151"/>
      <c r="G34" s="151"/>
    </row>
    <row r="35" spans="1:7" x14ac:dyDescent="0.25">
      <c r="A35" s="63" t="s">
        <v>200</v>
      </c>
      <c r="B35" s="63" t="s">
        <v>169</v>
      </c>
      <c r="C35" s="71" t="s">
        <v>51</v>
      </c>
      <c r="D35" s="71" t="s">
        <v>20</v>
      </c>
      <c r="E35" s="151"/>
      <c r="F35" s="151"/>
      <c r="G35" s="151"/>
    </row>
    <row r="36" spans="1:7" x14ac:dyDescent="0.25">
      <c r="A36" s="63" t="s">
        <v>201</v>
      </c>
      <c r="B36" s="63" t="s">
        <v>166</v>
      </c>
      <c r="C36" s="71" t="s">
        <v>55</v>
      </c>
      <c r="D36" s="71" t="s">
        <v>164</v>
      </c>
      <c r="E36" s="151"/>
      <c r="F36" s="151"/>
      <c r="G36" s="151"/>
    </row>
    <row r="37" spans="1:7" x14ac:dyDescent="0.25">
      <c r="A37" s="63" t="s">
        <v>202</v>
      </c>
      <c r="B37" s="63" t="s">
        <v>169</v>
      </c>
      <c r="C37" s="71" t="s">
        <v>52</v>
      </c>
      <c r="D37" s="71" t="s">
        <v>20</v>
      </c>
      <c r="E37" s="151"/>
      <c r="F37" s="151"/>
      <c r="G37" s="151"/>
    </row>
    <row r="38" spans="1:7" x14ac:dyDescent="0.25">
      <c r="A38" s="63" t="s">
        <v>203</v>
      </c>
      <c r="B38" s="63" t="s">
        <v>163</v>
      </c>
      <c r="C38" s="71" t="s">
        <v>55</v>
      </c>
      <c r="D38" s="71" t="s">
        <v>164</v>
      </c>
      <c r="E38" s="151"/>
      <c r="F38" s="151"/>
      <c r="G38" s="151"/>
    </row>
    <row r="39" spans="1:7" x14ac:dyDescent="0.25">
      <c r="A39" s="63" t="s">
        <v>204</v>
      </c>
      <c r="B39" s="63" t="s">
        <v>169</v>
      </c>
      <c r="C39" s="71" t="s">
        <v>52</v>
      </c>
      <c r="D39" s="71" t="s">
        <v>20</v>
      </c>
      <c r="E39" s="151"/>
      <c r="F39" s="151"/>
      <c r="G39" s="151"/>
    </row>
    <row r="40" spans="1:7" x14ac:dyDescent="0.25">
      <c r="A40" s="63" t="s">
        <v>205</v>
      </c>
      <c r="B40" s="63" t="s">
        <v>169</v>
      </c>
      <c r="C40" s="71" t="s">
        <v>52</v>
      </c>
      <c r="D40" s="71" t="s">
        <v>20</v>
      </c>
      <c r="E40" s="151"/>
      <c r="F40" s="151"/>
      <c r="G40" s="151"/>
    </row>
    <row r="41" spans="1:7" x14ac:dyDescent="0.25">
      <c r="A41" s="63" t="s">
        <v>206</v>
      </c>
      <c r="B41" s="63" t="s">
        <v>171</v>
      </c>
      <c r="C41" s="71" t="s">
        <v>54</v>
      </c>
      <c r="D41" s="71" t="s">
        <v>164</v>
      </c>
      <c r="E41" s="151"/>
      <c r="F41" s="151"/>
      <c r="G41" s="151"/>
    </row>
    <row r="42" spans="1:7" x14ac:dyDescent="0.25">
      <c r="A42" s="63" t="s">
        <v>207</v>
      </c>
      <c r="B42" s="63" t="s">
        <v>178</v>
      </c>
      <c r="C42" s="71" t="s">
        <v>56</v>
      </c>
      <c r="D42" s="71" t="s">
        <v>164</v>
      </c>
      <c r="E42" s="151"/>
      <c r="F42" s="151"/>
      <c r="G42" s="151"/>
    </row>
    <row r="43" spans="1:7" x14ac:dyDescent="0.25">
      <c r="A43" s="63" t="s">
        <v>208</v>
      </c>
      <c r="B43" s="63" t="s">
        <v>178</v>
      </c>
      <c r="C43" s="71" t="s">
        <v>53</v>
      </c>
      <c r="D43" s="71" t="s">
        <v>164</v>
      </c>
      <c r="E43" s="151"/>
      <c r="F43" s="151"/>
      <c r="G43" s="151"/>
    </row>
    <row r="44" spans="1:7" x14ac:dyDescent="0.25">
      <c r="A44" s="63" t="s">
        <v>209</v>
      </c>
      <c r="B44" s="63" t="s">
        <v>169</v>
      </c>
      <c r="C44" s="71" t="s">
        <v>52</v>
      </c>
      <c r="D44" s="71" t="s">
        <v>20</v>
      </c>
      <c r="E44" s="151"/>
      <c r="F44" s="151"/>
      <c r="G44" s="151"/>
    </row>
    <row r="45" spans="1:7" x14ac:dyDescent="0.25">
      <c r="A45" s="63" t="s">
        <v>210</v>
      </c>
      <c r="B45" s="63" t="s">
        <v>163</v>
      </c>
      <c r="C45" s="71" t="s">
        <v>56</v>
      </c>
      <c r="D45" s="71" t="s">
        <v>164</v>
      </c>
      <c r="E45" s="151"/>
      <c r="F45" s="151"/>
      <c r="G45" s="151"/>
    </row>
    <row r="46" spans="1:7" x14ac:dyDescent="0.25">
      <c r="A46" s="63" t="s">
        <v>211</v>
      </c>
      <c r="B46" s="63" t="s">
        <v>169</v>
      </c>
      <c r="C46" s="71" t="s">
        <v>51</v>
      </c>
      <c r="D46" s="71" t="s">
        <v>20</v>
      </c>
      <c r="E46" s="151"/>
      <c r="F46" s="151"/>
      <c r="G46" s="151"/>
    </row>
    <row r="47" spans="1:7" x14ac:dyDescent="0.25">
      <c r="A47" s="63" t="s">
        <v>212</v>
      </c>
      <c r="B47" s="63" t="s">
        <v>169</v>
      </c>
      <c r="C47" s="71" t="s">
        <v>52</v>
      </c>
      <c r="D47" s="71" t="s">
        <v>20</v>
      </c>
      <c r="E47" s="151"/>
      <c r="F47" s="151"/>
      <c r="G47" s="151"/>
    </row>
    <row r="48" spans="1:7" x14ac:dyDescent="0.25">
      <c r="A48" s="63" t="s">
        <v>213</v>
      </c>
      <c r="B48" s="63" t="s">
        <v>169</v>
      </c>
      <c r="C48" s="71" t="s">
        <v>51</v>
      </c>
      <c r="D48" s="71" t="s">
        <v>20</v>
      </c>
      <c r="E48" s="151"/>
      <c r="F48" s="151"/>
      <c r="G48" s="151"/>
    </row>
    <row r="49" spans="1:7" x14ac:dyDescent="0.25">
      <c r="A49" s="63" t="s">
        <v>214</v>
      </c>
      <c r="B49" s="63" t="s">
        <v>169</v>
      </c>
      <c r="C49" s="71" t="s">
        <v>52</v>
      </c>
      <c r="D49" s="71" t="s">
        <v>20</v>
      </c>
      <c r="E49" s="151"/>
      <c r="F49" s="151"/>
      <c r="G49" s="151"/>
    </row>
    <row r="50" spans="1:7" x14ac:dyDescent="0.25">
      <c r="A50" s="63" t="s">
        <v>215</v>
      </c>
      <c r="B50" s="63" t="s">
        <v>178</v>
      </c>
      <c r="C50" s="71" t="s">
        <v>55</v>
      </c>
      <c r="D50" s="71" t="s">
        <v>164</v>
      </c>
      <c r="E50" s="151"/>
      <c r="F50" s="151"/>
      <c r="G50" s="151"/>
    </row>
    <row r="51" spans="1:7" x14ac:dyDescent="0.25">
      <c r="A51" s="63" t="s">
        <v>216</v>
      </c>
      <c r="B51" s="63" t="s">
        <v>180</v>
      </c>
      <c r="C51" s="71" t="s">
        <v>55</v>
      </c>
      <c r="D51" s="71" t="s">
        <v>164</v>
      </c>
      <c r="E51" s="151"/>
      <c r="F51" s="151"/>
      <c r="G51" s="151"/>
    </row>
    <row r="52" spans="1:7" x14ac:dyDescent="0.25">
      <c r="A52" s="63" t="s">
        <v>217</v>
      </c>
      <c r="B52" s="63" t="s">
        <v>180</v>
      </c>
      <c r="C52" s="71" t="s">
        <v>56</v>
      </c>
      <c r="D52" s="71" t="s">
        <v>164</v>
      </c>
      <c r="E52" s="151"/>
      <c r="F52" s="151"/>
      <c r="G52" s="151"/>
    </row>
    <row r="53" spans="1:7" x14ac:dyDescent="0.25">
      <c r="A53" s="63" t="s">
        <v>218</v>
      </c>
      <c r="B53" s="63" t="s">
        <v>169</v>
      </c>
      <c r="C53" s="71" t="s">
        <v>52</v>
      </c>
      <c r="D53" s="71" t="s">
        <v>20</v>
      </c>
      <c r="E53" s="151"/>
      <c r="F53" s="151"/>
      <c r="G53" s="151"/>
    </row>
    <row r="54" spans="1:7" x14ac:dyDescent="0.25">
      <c r="A54" s="63" t="s">
        <v>219</v>
      </c>
      <c r="B54" s="63" t="s">
        <v>169</v>
      </c>
      <c r="C54" s="71" t="s">
        <v>51</v>
      </c>
      <c r="D54" s="71" t="s">
        <v>20</v>
      </c>
      <c r="E54" s="151"/>
      <c r="F54" s="151"/>
      <c r="G54" s="151"/>
    </row>
    <row r="55" spans="1:7" x14ac:dyDescent="0.25">
      <c r="A55" s="63" t="s">
        <v>220</v>
      </c>
      <c r="B55" s="63" t="s">
        <v>166</v>
      </c>
      <c r="C55" s="71" t="s">
        <v>53</v>
      </c>
      <c r="D55" s="71" t="s">
        <v>164</v>
      </c>
      <c r="E55" s="151"/>
      <c r="F55" s="151"/>
      <c r="G55" s="151"/>
    </row>
    <row r="56" spans="1:7" x14ac:dyDescent="0.25">
      <c r="A56" s="63" t="s">
        <v>221</v>
      </c>
      <c r="B56" s="63" t="s">
        <v>169</v>
      </c>
      <c r="C56" s="71" t="s">
        <v>51</v>
      </c>
      <c r="D56" s="71" t="s">
        <v>20</v>
      </c>
      <c r="E56" s="151"/>
      <c r="F56" s="151"/>
      <c r="G56" s="151"/>
    </row>
    <row r="57" spans="1:7" x14ac:dyDescent="0.25">
      <c r="A57" s="63" t="s">
        <v>222</v>
      </c>
      <c r="B57" s="63" t="s">
        <v>169</v>
      </c>
      <c r="C57" s="71" t="s">
        <v>53</v>
      </c>
      <c r="D57" s="71" t="s">
        <v>20</v>
      </c>
      <c r="E57" s="151"/>
      <c r="F57" s="151"/>
      <c r="G57" s="151"/>
    </row>
    <row r="58" spans="1:7" x14ac:dyDescent="0.25">
      <c r="A58" s="63" t="s">
        <v>223</v>
      </c>
      <c r="B58" s="63" t="s">
        <v>178</v>
      </c>
      <c r="C58" s="71" t="s">
        <v>55</v>
      </c>
      <c r="D58" s="71" t="s">
        <v>164</v>
      </c>
      <c r="E58" s="151"/>
      <c r="F58" s="151"/>
      <c r="G58" s="151"/>
    </row>
    <row r="59" spans="1:7" x14ac:dyDescent="0.25">
      <c r="A59" s="63" t="s">
        <v>224</v>
      </c>
      <c r="B59" s="63" t="s">
        <v>185</v>
      </c>
      <c r="C59" s="71" t="s">
        <v>56</v>
      </c>
      <c r="D59" s="71" t="s">
        <v>164</v>
      </c>
      <c r="E59" s="151"/>
      <c r="F59" s="151"/>
      <c r="G59" s="151"/>
    </row>
    <row r="60" spans="1:7" x14ac:dyDescent="0.25">
      <c r="A60" s="63" t="s">
        <v>225</v>
      </c>
      <c r="B60" s="63" t="s">
        <v>180</v>
      </c>
      <c r="C60" s="71" t="s">
        <v>56</v>
      </c>
      <c r="D60" s="71" t="s">
        <v>164</v>
      </c>
      <c r="E60" s="151"/>
      <c r="F60" s="151"/>
      <c r="G60" s="151"/>
    </row>
    <row r="61" spans="1:7" x14ac:dyDescent="0.25">
      <c r="A61" s="63" t="s">
        <v>226</v>
      </c>
      <c r="B61" s="63" t="s">
        <v>169</v>
      </c>
      <c r="C61" s="71" t="s">
        <v>53</v>
      </c>
      <c r="D61" s="71" t="s">
        <v>20</v>
      </c>
      <c r="E61" s="151"/>
      <c r="F61" s="151"/>
      <c r="G61" s="151"/>
    </row>
    <row r="62" spans="1:7" x14ac:dyDescent="0.25">
      <c r="A62" s="63" t="s">
        <v>227</v>
      </c>
      <c r="B62" s="63" t="s">
        <v>166</v>
      </c>
      <c r="C62" s="71" t="s">
        <v>55</v>
      </c>
      <c r="D62" s="71" t="s">
        <v>164</v>
      </c>
      <c r="E62" s="151"/>
      <c r="F62" s="151"/>
      <c r="G62" s="151"/>
    </row>
    <row r="63" spans="1:7" x14ac:dyDescent="0.25">
      <c r="A63" s="63" t="s">
        <v>228</v>
      </c>
      <c r="B63" s="63" t="s">
        <v>169</v>
      </c>
      <c r="C63" s="71" t="s">
        <v>51</v>
      </c>
      <c r="D63" s="71" t="s">
        <v>20</v>
      </c>
      <c r="E63" s="151"/>
      <c r="F63" s="151"/>
      <c r="G63" s="151"/>
    </row>
    <row r="64" spans="1:7" x14ac:dyDescent="0.25">
      <c r="A64" s="63" t="s">
        <v>229</v>
      </c>
      <c r="B64" s="63" t="s">
        <v>166</v>
      </c>
      <c r="C64" s="71" t="s">
        <v>56</v>
      </c>
      <c r="D64" s="71" t="s">
        <v>164</v>
      </c>
      <c r="E64" s="151"/>
      <c r="F64" s="151"/>
      <c r="G64" s="151"/>
    </row>
    <row r="65" spans="1:7" x14ac:dyDescent="0.25">
      <c r="A65" s="63" t="s">
        <v>230</v>
      </c>
      <c r="B65" s="63" t="s">
        <v>185</v>
      </c>
      <c r="C65" s="71" t="s">
        <v>55</v>
      </c>
      <c r="D65" s="71" t="s">
        <v>164</v>
      </c>
      <c r="E65" s="151"/>
      <c r="F65" s="151"/>
      <c r="G65" s="151"/>
    </row>
    <row r="66" spans="1:7" x14ac:dyDescent="0.25">
      <c r="A66" s="63" t="s">
        <v>231</v>
      </c>
      <c r="B66" s="63" t="s">
        <v>171</v>
      </c>
      <c r="C66" s="71" t="s">
        <v>55</v>
      </c>
      <c r="D66" s="71" t="s">
        <v>164</v>
      </c>
      <c r="E66" s="151"/>
      <c r="F66" s="151"/>
      <c r="G66" s="151"/>
    </row>
    <row r="67" spans="1:7" x14ac:dyDescent="0.25">
      <c r="A67" s="63" t="s">
        <v>232</v>
      </c>
      <c r="B67" s="63" t="s">
        <v>185</v>
      </c>
      <c r="C67" s="71" t="s">
        <v>55</v>
      </c>
      <c r="D67" s="71" t="s">
        <v>164</v>
      </c>
      <c r="E67" s="151"/>
      <c r="F67" s="151"/>
      <c r="G67" s="151"/>
    </row>
    <row r="68" spans="1:7" x14ac:dyDescent="0.25">
      <c r="A68" s="63" t="s">
        <v>233</v>
      </c>
      <c r="B68" s="63" t="s">
        <v>169</v>
      </c>
      <c r="C68" s="71" t="s">
        <v>51</v>
      </c>
      <c r="D68" s="71" t="s">
        <v>20</v>
      </c>
      <c r="E68" s="151"/>
      <c r="F68" s="151"/>
      <c r="G68" s="151"/>
    </row>
    <row r="69" spans="1:7" x14ac:dyDescent="0.25">
      <c r="A69" s="63" t="s">
        <v>234</v>
      </c>
      <c r="B69" s="63" t="s">
        <v>180</v>
      </c>
      <c r="C69" s="71" t="s">
        <v>56</v>
      </c>
      <c r="D69" s="71" t="s">
        <v>164</v>
      </c>
      <c r="E69" s="151"/>
      <c r="F69" s="151"/>
      <c r="G69" s="151"/>
    </row>
    <row r="70" spans="1:7" x14ac:dyDescent="0.25">
      <c r="A70" s="63" t="s">
        <v>235</v>
      </c>
      <c r="B70" s="63" t="s">
        <v>185</v>
      </c>
      <c r="C70" s="71" t="s">
        <v>55</v>
      </c>
      <c r="D70" s="71" t="s">
        <v>164</v>
      </c>
      <c r="E70" s="151"/>
      <c r="F70" s="151"/>
      <c r="G70" s="151"/>
    </row>
    <row r="71" spans="1:7" x14ac:dyDescent="0.25">
      <c r="A71" s="63" t="s">
        <v>236</v>
      </c>
      <c r="B71" s="63" t="s">
        <v>178</v>
      </c>
      <c r="C71" s="71" t="s">
        <v>55</v>
      </c>
      <c r="D71" s="71" t="s">
        <v>164</v>
      </c>
      <c r="E71" s="151"/>
      <c r="F71" s="151"/>
      <c r="G71" s="151"/>
    </row>
    <row r="72" spans="1:7" x14ac:dyDescent="0.25">
      <c r="A72" s="63" t="s">
        <v>237</v>
      </c>
      <c r="B72" s="63" t="s">
        <v>163</v>
      </c>
      <c r="C72" s="71" t="s">
        <v>56</v>
      </c>
      <c r="D72" s="71" t="s">
        <v>164</v>
      </c>
      <c r="E72" s="151"/>
      <c r="F72" s="151"/>
      <c r="G72" s="151"/>
    </row>
    <row r="73" spans="1:7" x14ac:dyDescent="0.25">
      <c r="A73" s="63" t="s">
        <v>238</v>
      </c>
      <c r="B73" s="63" t="s">
        <v>163</v>
      </c>
      <c r="C73" s="71" t="s">
        <v>55</v>
      </c>
      <c r="D73" s="71" t="s">
        <v>164</v>
      </c>
      <c r="E73" s="151"/>
      <c r="F73" s="151"/>
      <c r="G73" s="151"/>
    </row>
    <row r="74" spans="1:7" x14ac:dyDescent="0.25">
      <c r="A74" s="63" t="s">
        <v>239</v>
      </c>
      <c r="B74" s="63" t="s">
        <v>185</v>
      </c>
      <c r="C74" s="71" t="s">
        <v>55</v>
      </c>
      <c r="D74" s="71" t="s">
        <v>164</v>
      </c>
      <c r="E74" s="151"/>
      <c r="F74" s="151"/>
      <c r="G74" s="151"/>
    </row>
    <row r="75" spans="1:7" x14ac:dyDescent="0.25">
      <c r="A75" s="63" t="s">
        <v>240</v>
      </c>
      <c r="B75" s="63" t="s">
        <v>171</v>
      </c>
      <c r="C75" s="71" t="s">
        <v>55</v>
      </c>
      <c r="D75" s="71" t="s">
        <v>164</v>
      </c>
      <c r="E75" s="151"/>
      <c r="F75" s="151"/>
      <c r="G75" s="151"/>
    </row>
    <row r="76" spans="1:7" x14ac:dyDescent="0.25">
      <c r="A76" s="63" t="s">
        <v>241</v>
      </c>
      <c r="B76" s="63" t="s">
        <v>166</v>
      </c>
      <c r="C76" s="71" t="s">
        <v>56</v>
      </c>
      <c r="D76" s="71" t="s">
        <v>164</v>
      </c>
      <c r="E76" s="151"/>
      <c r="F76" s="151"/>
      <c r="G76" s="151"/>
    </row>
    <row r="77" spans="1:7" x14ac:dyDescent="0.25">
      <c r="A77" s="63" t="s">
        <v>242</v>
      </c>
      <c r="B77" s="63" t="s">
        <v>169</v>
      </c>
      <c r="C77" s="71" t="s">
        <v>52</v>
      </c>
      <c r="D77" s="71" t="s">
        <v>20</v>
      </c>
      <c r="E77" s="151"/>
      <c r="F77" s="151"/>
      <c r="G77" s="151"/>
    </row>
    <row r="78" spans="1:7" x14ac:dyDescent="0.25">
      <c r="A78" s="63" t="s">
        <v>243</v>
      </c>
      <c r="B78" s="63" t="s">
        <v>169</v>
      </c>
      <c r="C78" s="71" t="s">
        <v>52</v>
      </c>
      <c r="D78" s="71" t="s">
        <v>20</v>
      </c>
      <c r="E78" s="151"/>
      <c r="F78" s="151"/>
      <c r="G78" s="151"/>
    </row>
    <row r="79" spans="1:7" x14ac:dyDescent="0.25">
      <c r="A79" s="63" t="s">
        <v>244</v>
      </c>
      <c r="B79" s="63" t="s">
        <v>163</v>
      </c>
      <c r="C79" s="71" t="s">
        <v>54</v>
      </c>
      <c r="D79" s="71" t="s">
        <v>164</v>
      </c>
      <c r="E79" s="151"/>
      <c r="F79" s="151"/>
      <c r="G79" s="151"/>
    </row>
    <row r="80" spans="1:7" x14ac:dyDescent="0.25">
      <c r="A80" s="63" t="s">
        <v>245</v>
      </c>
      <c r="B80" s="63" t="s">
        <v>169</v>
      </c>
      <c r="C80" s="71" t="s">
        <v>52</v>
      </c>
      <c r="D80" s="71" t="s">
        <v>20</v>
      </c>
      <c r="E80" s="151"/>
      <c r="F80" s="151"/>
      <c r="G80" s="151"/>
    </row>
    <row r="81" spans="1:7" x14ac:dyDescent="0.25">
      <c r="A81" s="63" t="s">
        <v>246</v>
      </c>
      <c r="B81" s="63" t="s">
        <v>169</v>
      </c>
      <c r="C81" s="71" t="s">
        <v>51</v>
      </c>
      <c r="D81" s="71" t="s">
        <v>20</v>
      </c>
      <c r="E81" s="151"/>
      <c r="F81" s="151"/>
      <c r="G81" s="151"/>
    </row>
    <row r="82" spans="1:7" x14ac:dyDescent="0.25">
      <c r="A82" s="63" t="s">
        <v>247</v>
      </c>
      <c r="B82" s="63" t="s">
        <v>169</v>
      </c>
      <c r="C82" s="71" t="s">
        <v>53</v>
      </c>
      <c r="D82" s="71" t="s">
        <v>20</v>
      </c>
      <c r="E82" s="151"/>
      <c r="F82" s="151"/>
      <c r="G82" s="151"/>
    </row>
    <row r="83" spans="1:7" x14ac:dyDescent="0.25">
      <c r="A83" s="329" t="s">
        <v>248</v>
      </c>
      <c r="B83" s="329" t="s">
        <v>166</v>
      </c>
      <c r="C83" s="105" t="s">
        <v>56</v>
      </c>
      <c r="D83" s="105" t="s">
        <v>164</v>
      </c>
      <c r="E83" s="151"/>
      <c r="F83" s="151"/>
      <c r="G83" s="151"/>
    </row>
    <row r="84" spans="1:7" x14ac:dyDescent="0.25">
      <c r="A84" s="151"/>
      <c r="B84" s="151"/>
      <c r="C84" s="151"/>
      <c r="D84" s="151"/>
      <c r="E84" s="151"/>
      <c r="F84" s="151"/>
      <c r="G84" s="151"/>
    </row>
    <row r="85" spans="1:7" x14ac:dyDescent="0.25">
      <c r="A85" s="193" t="s">
        <v>415</v>
      </c>
      <c r="B85" s="151"/>
      <c r="C85" s="151"/>
      <c r="D85" s="151"/>
      <c r="E85" s="151"/>
      <c r="F85" s="151"/>
      <c r="G85" s="151"/>
    </row>
    <row r="86" spans="1:7" ht="22.5" x14ac:dyDescent="0.25">
      <c r="A86" s="342" t="s">
        <v>249</v>
      </c>
      <c r="B86" s="335" t="s">
        <v>20</v>
      </c>
      <c r="C86" s="335" t="s">
        <v>164</v>
      </c>
      <c r="D86" s="335" t="s">
        <v>19</v>
      </c>
      <c r="E86" s="151"/>
      <c r="F86" s="151"/>
      <c r="G86" s="151"/>
    </row>
    <row r="87" spans="1:7" x14ac:dyDescent="0.25">
      <c r="A87" s="63" t="s">
        <v>51</v>
      </c>
      <c r="B87" s="70">
        <v>10</v>
      </c>
      <c r="C87" s="70" t="s">
        <v>23</v>
      </c>
      <c r="D87" s="70">
        <v>10</v>
      </c>
      <c r="E87" s="151"/>
      <c r="F87" s="151"/>
      <c r="G87" s="151"/>
    </row>
    <row r="88" spans="1:7" x14ac:dyDescent="0.25">
      <c r="A88" s="63" t="s">
        <v>52</v>
      </c>
      <c r="B88" s="70">
        <v>17</v>
      </c>
      <c r="C88" s="70" t="s">
        <v>23</v>
      </c>
      <c r="D88" s="70">
        <v>17</v>
      </c>
      <c r="E88" s="151"/>
      <c r="F88" s="151"/>
      <c r="G88" s="151"/>
    </row>
    <row r="89" spans="1:7" x14ac:dyDescent="0.25">
      <c r="A89" s="63" t="s">
        <v>53</v>
      </c>
      <c r="B89" s="70">
        <v>4</v>
      </c>
      <c r="C89" s="70">
        <v>2</v>
      </c>
      <c r="D89" s="70">
        <v>6</v>
      </c>
      <c r="E89" s="151"/>
      <c r="F89" s="151"/>
      <c r="G89" s="151"/>
    </row>
    <row r="90" spans="1:7" x14ac:dyDescent="0.25">
      <c r="A90" s="63" t="s">
        <v>54</v>
      </c>
      <c r="B90" s="70" t="s">
        <v>23</v>
      </c>
      <c r="C90" s="70">
        <v>6</v>
      </c>
      <c r="D90" s="70">
        <v>6</v>
      </c>
      <c r="E90" s="151"/>
      <c r="F90" s="151"/>
      <c r="G90" s="151"/>
    </row>
    <row r="91" spans="1:7" x14ac:dyDescent="0.25">
      <c r="A91" s="63" t="s">
        <v>55</v>
      </c>
      <c r="B91" s="70" t="s">
        <v>23</v>
      </c>
      <c r="C91" s="70">
        <v>24</v>
      </c>
      <c r="D91" s="70">
        <v>24</v>
      </c>
      <c r="E91" s="151"/>
      <c r="F91" s="151"/>
      <c r="G91" s="151"/>
    </row>
    <row r="92" spans="1:7" x14ac:dyDescent="0.25">
      <c r="A92" s="63" t="s">
        <v>56</v>
      </c>
      <c r="B92" s="70" t="s">
        <v>23</v>
      </c>
      <c r="C92" s="70">
        <v>16</v>
      </c>
      <c r="D92" s="70">
        <v>16</v>
      </c>
      <c r="E92" s="151"/>
      <c r="F92" s="151"/>
      <c r="G92" s="151"/>
    </row>
    <row r="93" spans="1:7" x14ac:dyDescent="0.25">
      <c r="A93" s="356" t="s">
        <v>29</v>
      </c>
      <c r="B93" s="332">
        <v>31</v>
      </c>
      <c r="C93" s="332">
        <v>48</v>
      </c>
      <c r="D93" s="332">
        <v>79</v>
      </c>
      <c r="E93" s="151"/>
      <c r="F93" s="151"/>
      <c r="G93" s="151"/>
    </row>
    <row r="94" spans="1:7" x14ac:dyDescent="0.25">
      <c r="A94" s="151"/>
      <c r="B94" s="151"/>
      <c r="C94" s="151"/>
      <c r="D94" s="151"/>
      <c r="E94" s="151"/>
      <c r="F94" s="151"/>
      <c r="G94" s="151"/>
    </row>
    <row r="95" spans="1:7" x14ac:dyDescent="0.25">
      <c r="A95" s="193" t="s">
        <v>423</v>
      </c>
      <c r="B95" s="151"/>
      <c r="C95" s="151"/>
      <c r="D95" s="151"/>
      <c r="E95" s="151"/>
      <c r="F95" s="151"/>
      <c r="G95" s="151"/>
    </row>
    <row r="96" spans="1:7" ht="22.5" x14ac:dyDescent="0.25">
      <c r="A96" s="343" t="s">
        <v>250</v>
      </c>
      <c r="B96" s="341" t="s">
        <v>159</v>
      </c>
      <c r="C96" s="334" t="s">
        <v>251</v>
      </c>
      <c r="D96" s="334" t="s">
        <v>380</v>
      </c>
      <c r="E96" s="334" t="s">
        <v>253</v>
      </c>
      <c r="F96" s="151"/>
      <c r="G96" s="151"/>
    </row>
    <row r="97" spans="1:7" x14ac:dyDescent="0.25">
      <c r="A97" s="70">
        <v>1</v>
      </c>
      <c r="B97" s="71" t="s">
        <v>244</v>
      </c>
      <c r="C97" s="72">
        <v>0.69898941289701633</v>
      </c>
      <c r="D97" s="72">
        <v>0.43167128347183747</v>
      </c>
      <c r="E97" s="73">
        <v>0.74383126855738713</v>
      </c>
      <c r="F97" s="151"/>
      <c r="G97" s="151"/>
    </row>
    <row r="98" spans="1:7" x14ac:dyDescent="0.25">
      <c r="A98" s="70">
        <v>2</v>
      </c>
      <c r="B98" s="71" t="s">
        <v>234</v>
      </c>
      <c r="C98" s="72">
        <v>0.6705219454329775</v>
      </c>
      <c r="D98" s="72">
        <v>0.48079727758872143</v>
      </c>
      <c r="E98" s="73">
        <v>0.74336885060077085</v>
      </c>
      <c r="F98" s="151"/>
      <c r="G98" s="151"/>
    </row>
    <row r="99" spans="1:7" x14ac:dyDescent="0.25">
      <c r="A99" s="70">
        <v>3</v>
      </c>
      <c r="B99" s="71" t="s">
        <v>203</v>
      </c>
      <c r="C99" s="72">
        <v>0.66148670297981416</v>
      </c>
      <c r="D99" s="72">
        <v>0.46560445118866972</v>
      </c>
      <c r="E99" s="73">
        <v>0.67527278315660055</v>
      </c>
      <c r="F99" s="151"/>
      <c r="G99" s="151"/>
    </row>
    <row r="100" spans="1:7" x14ac:dyDescent="0.25">
      <c r="A100" s="70">
        <v>4</v>
      </c>
      <c r="B100" s="71" t="s">
        <v>226</v>
      </c>
      <c r="C100" s="72">
        <v>0.66031200567283044</v>
      </c>
      <c r="D100" s="72">
        <v>0.4723053892215569</v>
      </c>
      <c r="E100" s="73">
        <v>0.67406380027739243</v>
      </c>
      <c r="F100" s="151"/>
      <c r="G100" s="151"/>
    </row>
    <row r="101" spans="1:7" x14ac:dyDescent="0.25">
      <c r="A101" s="70">
        <v>5</v>
      </c>
      <c r="B101" s="71" t="s">
        <v>174</v>
      </c>
      <c r="C101" s="72">
        <v>0.63404292487671876</v>
      </c>
      <c r="D101" s="72">
        <v>0.48119015508195573</v>
      </c>
      <c r="E101" s="73">
        <v>0.72619079753991111</v>
      </c>
      <c r="F101" s="151"/>
      <c r="G101" s="151"/>
    </row>
    <row r="102" spans="1:7" x14ac:dyDescent="0.25">
      <c r="A102" s="70">
        <v>6</v>
      </c>
      <c r="B102" s="71" t="s">
        <v>224</v>
      </c>
      <c r="C102" s="72">
        <v>0.60034538699042339</v>
      </c>
      <c r="D102" s="72">
        <v>0.3896972491163363</v>
      </c>
      <c r="E102" s="73">
        <v>0.6330312870203868</v>
      </c>
      <c r="F102" s="151"/>
      <c r="G102" s="151"/>
    </row>
    <row r="103" spans="1:7" x14ac:dyDescent="0.25">
      <c r="A103" s="70">
        <v>7</v>
      </c>
      <c r="B103" s="71" t="s">
        <v>186</v>
      </c>
      <c r="C103" s="72">
        <v>0.58420784571587125</v>
      </c>
      <c r="D103" s="72">
        <v>0.33356584566460956</v>
      </c>
      <c r="E103" s="73">
        <v>0.64616190265646278</v>
      </c>
      <c r="F103" s="151"/>
      <c r="G103" s="151"/>
    </row>
    <row r="104" spans="1:7" x14ac:dyDescent="0.25">
      <c r="A104" s="70">
        <v>8</v>
      </c>
      <c r="B104" s="71" t="s">
        <v>238</v>
      </c>
      <c r="C104" s="72">
        <v>0.57230192370394517</v>
      </c>
      <c r="D104" s="72">
        <v>0.37852494577006507</v>
      </c>
      <c r="E104" s="73">
        <v>0.57230192370394517</v>
      </c>
      <c r="F104" s="151"/>
      <c r="G104" s="151"/>
    </row>
    <row r="105" spans="1:7" x14ac:dyDescent="0.25">
      <c r="A105" s="70">
        <v>9</v>
      </c>
      <c r="B105" s="71" t="s">
        <v>196</v>
      </c>
      <c r="C105" s="72">
        <v>0.56521619008150292</v>
      </c>
      <c r="D105" s="72">
        <v>0.36717022103668751</v>
      </c>
      <c r="E105" s="73">
        <v>0.57498292442568644</v>
      </c>
      <c r="F105" s="151"/>
      <c r="G105" s="151"/>
    </row>
    <row r="106" spans="1:7" x14ac:dyDescent="0.25">
      <c r="A106" s="70">
        <v>10</v>
      </c>
      <c r="B106" s="71" t="s">
        <v>209</v>
      </c>
      <c r="C106" s="72">
        <v>0.56428130128993204</v>
      </c>
      <c r="D106" s="72">
        <v>0.35168362309375606</v>
      </c>
      <c r="E106" s="73">
        <v>0.58165981949018652</v>
      </c>
      <c r="F106" s="151"/>
      <c r="G106" s="151"/>
    </row>
    <row r="107" spans="1:7" x14ac:dyDescent="0.25">
      <c r="A107" s="70">
        <v>11</v>
      </c>
      <c r="B107" s="71" t="s">
        <v>217</v>
      </c>
      <c r="C107" s="72">
        <v>0.55168374816983889</v>
      </c>
      <c r="D107" s="72">
        <v>0.38620873981023651</v>
      </c>
      <c r="E107" s="73">
        <v>0.63034205231388329</v>
      </c>
      <c r="F107" s="151"/>
      <c r="G107" s="151"/>
    </row>
    <row r="108" spans="1:7" x14ac:dyDescent="0.25">
      <c r="A108" s="70">
        <v>12</v>
      </c>
      <c r="B108" s="71" t="s">
        <v>235</v>
      </c>
      <c r="C108" s="72">
        <v>0.54752825348401857</v>
      </c>
      <c r="D108" s="72">
        <v>0.40914440923494794</v>
      </c>
      <c r="E108" s="73">
        <v>0.60122212037885736</v>
      </c>
      <c r="F108" s="151"/>
      <c r="G108" s="151"/>
    </row>
    <row r="109" spans="1:7" x14ac:dyDescent="0.25">
      <c r="A109" s="70">
        <v>13</v>
      </c>
      <c r="B109" s="71" t="s">
        <v>172</v>
      </c>
      <c r="C109" s="72">
        <v>0.53838451607928739</v>
      </c>
      <c r="D109" s="72">
        <v>0.3544973624706052</v>
      </c>
      <c r="E109" s="73">
        <v>0.58985069485907526</v>
      </c>
      <c r="F109" s="151"/>
      <c r="G109" s="151"/>
    </row>
    <row r="110" spans="1:7" x14ac:dyDescent="0.25">
      <c r="A110" s="70">
        <v>14</v>
      </c>
      <c r="B110" s="71" t="s">
        <v>230</v>
      </c>
      <c r="C110" s="72">
        <v>0.53701211305518171</v>
      </c>
      <c r="D110" s="72">
        <v>0.34971644612476371</v>
      </c>
      <c r="E110" s="73">
        <v>0.53701211305518171</v>
      </c>
      <c r="F110" s="151"/>
      <c r="G110" s="151"/>
    </row>
    <row r="111" spans="1:7" x14ac:dyDescent="0.25">
      <c r="A111" s="70">
        <v>15</v>
      </c>
      <c r="B111" s="71" t="s">
        <v>189</v>
      </c>
      <c r="C111" s="72">
        <v>0.52661899555971103</v>
      </c>
      <c r="D111" s="72">
        <v>0.36135113711381445</v>
      </c>
      <c r="E111" s="73">
        <v>0.55984218753541326</v>
      </c>
      <c r="F111" s="151"/>
      <c r="G111" s="151"/>
    </row>
    <row r="112" spans="1:7" x14ac:dyDescent="0.25">
      <c r="A112" s="70">
        <v>16</v>
      </c>
      <c r="B112" s="71" t="s">
        <v>218</v>
      </c>
      <c r="C112" s="72">
        <v>0.52648202848536252</v>
      </c>
      <c r="D112" s="72">
        <v>0.32611907685264185</v>
      </c>
      <c r="E112" s="73">
        <v>0.56909032841858731</v>
      </c>
      <c r="F112" s="151"/>
      <c r="G112" s="151"/>
    </row>
    <row r="113" spans="1:7" x14ac:dyDescent="0.25">
      <c r="A113" s="70">
        <v>17</v>
      </c>
      <c r="B113" s="71" t="s">
        <v>212</v>
      </c>
      <c r="C113" s="72">
        <v>0.52401139155199028</v>
      </c>
      <c r="D113" s="72">
        <v>0.32222015849430413</v>
      </c>
      <c r="E113" s="73">
        <v>0.52401139155199028</v>
      </c>
      <c r="F113" s="151"/>
      <c r="G113" s="151"/>
    </row>
    <row r="114" spans="1:7" x14ac:dyDescent="0.25">
      <c r="A114" s="70">
        <v>18</v>
      </c>
      <c r="B114" s="71" t="s">
        <v>182</v>
      </c>
      <c r="C114" s="72">
        <v>0.52387568102311899</v>
      </c>
      <c r="D114" s="72">
        <v>0.32771394786117569</v>
      </c>
      <c r="E114" s="73">
        <v>0.52387568102311899</v>
      </c>
      <c r="F114" s="151"/>
      <c r="G114" s="151"/>
    </row>
    <row r="115" spans="1:7" x14ac:dyDescent="0.25">
      <c r="A115" s="70">
        <v>19</v>
      </c>
      <c r="B115" s="71" t="s">
        <v>205</v>
      </c>
      <c r="C115" s="72">
        <v>0.5165760744037079</v>
      </c>
      <c r="D115" s="72">
        <v>0.30093520374081495</v>
      </c>
      <c r="E115" s="73">
        <v>0.54365742692268559</v>
      </c>
      <c r="F115" s="151"/>
      <c r="G115" s="151"/>
    </row>
    <row r="116" spans="1:7" x14ac:dyDescent="0.25">
      <c r="A116" s="70">
        <v>20</v>
      </c>
      <c r="B116" s="71" t="s">
        <v>168</v>
      </c>
      <c r="C116" s="72">
        <v>0.51547108587321822</v>
      </c>
      <c r="D116" s="72">
        <v>0.34840881463703521</v>
      </c>
      <c r="E116" s="73">
        <v>0.51547108587321822</v>
      </c>
      <c r="F116" s="151"/>
      <c r="G116" s="151"/>
    </row>
    <row r="117" spans="1:7" x14ac:dyDescent="0.25">
      <c r="A117" s="70">
        <v>21</v>
      </c>
      <c r="B117" s="71" t="s">
        <v>222</v>
      </c>
      <c r="C117" s="72">
        <v>0.51041502595764132</v>
      </c>
      <c r="D117" s="72">
        <v>0.42447757691750676</v>
      </c>
      <c r="E117" s="73">
        <v>0.60528813815040894</v>
      </c>
      <c r="F117" s="151"/>
      <c r="G117" s="151"/>
    </row>
    <row r="118" spans="1:7" x14ac:dyDescent="0.25">
      <c r="A118" s="70">
        <v>22</v>
      </c>
      <c r="B118" s="71" t="s">
        <v>173</v>
      </c>
      <c r="C118" s="72">
        <v>0.50901465483995367</v>
      </c>
      <c r="D118" s="72">
        <v>0.35362061306086184</v>
      </c>
      <c r="E118" s="73">
        <v>0.535260432114257</v>
      </c>
      <c r="F118" s="151"/>
      <c r="G118" s="151"/>
    </row>
    <row r="119" spans="1:7" x14ac:dyDescent="0.25">
      <c r="A119" s="70">
        <v>23</v>
      </c>
      <c r="B119" s="71" t="s">
        <v>188</v>
      </c>
      <c r="C119" s="72">
        <v>0.502278470103384</v>
      </c>
      <c r="D119" s="72">
        <v>0.32743765052592083</v>
      </c>
      <c r="E119" s="73">
        <v>0.57747679638741045</v>
      </c>
      <c r="F119" s="151"/>
      <c r="G119" s="151"/>
    </row>
    <row r="120" spans="1:7" x14ac:dyDescent="0.25">
      <c r="A120" s="70">
        <v>24</v>
      </c>
      <c r="B120" s="71" t="s">
        <v>197</v>
      </c>
      <c r="C120" s="72">
        <v>0.50205235179328445</v>
      </c>
      <c r="D120" s="72">
        <v>0.33098273212186963</v>
      </c>
      <c r="E120" s="73">
        <v>0.57692527585615461</v>
      </c>
      <c r="F120" s="151"/>
      <c r="G120" s="151"/>
    </row>
    <row r="121" spans="1:7" x14ac:dyDescent="0.25">
      <c r="A121" s="70">
        <v>25</v>
      </c>
      <c r="B121" s="71" t="s">
        <v>162</v>
      </c>
      <c r="C121" s="72">
        <v>0.49357919807498718</v>
      </c>
      <c r="D121" s="72">
        <v>0.479357306036931</v>
      </c>
      <c r="E121" s="73">
        <v>0.57314116518276259</v>
      </c>
      <c r="F121" s="151"/>
      <c r="G121" s="151"/>
    </row>
    <row r="122" spans="1:7" x14ac:dyDescent="0.25">
      <c r="A122" s="70">
        <v>26</v>
      </c>
      <c r="B122" s="71" t="s">
        <v>231</v>
      </c>
      <c r="C122" s="72">
        <v>0.4920206236189541</v>
      </c>
      <c r="D122" s="72">
        <v>0.32781026640675764</v>
      </c>
      <c r="E122" s="73">
        <v>0.61910898379970547</v>
      </c>
      <c r="F122" s="151"/>
      <c r="G122" s="151"/>
    </row>
    <row r="123" spans="1:7" x14ac:dyDescent="0.25">
      <c r="A123" s="70">
        <v>27</v>
      </c>
      <c r="B123" s="71" t="s">
        <v>242</v>
      </c>
      <c r="C123" s="72">
        <v>0.49179941400330046</v>
      </c>
      <c r="D123" s="72">
        <v>0.345832881760052</v>
      </c>
      <c r="E123" s="73">
        <v>0.59220073776804893</v>
      </c>
      <c r="F123" s="151"/>
      <c r="G123" s="151"/>
    </row>
    <row r="124" spans="1:7" x14ac:dyDescent="0.25">
      <c r="A124" s="70">
        <v>28</v>
      </c>
      <c r="B124" s="71" t="s">
        <v>206</v>
      </c>
      <c r="C124" s="72">
        <v>0.48511246911975037</v>
      </c>
      <c r="D124" s="72">
        <v>0.25063866023275616</v>
      </c>
      <c r="E124" s="73">
        <v>0.57729565287006646</v>
      </c>
      <c r="F124" s="151"/>
      <c r="G124" s="151"/>
    </row>
    <row r="125" spans="1:7" x14ac:dyDescent="0.25">
      <c r="A125" s="70">
        <v>29</v>
      </c>
      <c r="B125" s="71" t="s">
        <v>204</v>
      </c>
      <c r="C125" s="72">
        <v>0.47677321856828409</v>
      </c>
      <c r="D125" s="72">
        <v>0.30918242830994508</v>
      </c>
      <c r="E125" s="73">
        <v>0.47677321856828409</v>
      </c>
      <c r="F125" s="151"/>
      <c r="G125" s="151"/>
    </row>
    <row r="126" spans="1:7" x14ac:dyDescent="0.25">
      <c r="A126" s="70">
        <v>30</v>
      </c>
      <c r="B126" s="71" t="s">
        <v>184</v>
      </c>
      <c r="C126" s="72">
        <v>0.47198358219517372</v>
      </c>
      <c r="D126" s="72">
        <v>0.29701333835821098</v>
      </c>
      <c r="E126" s="73">
        <v>0.48259817348431788</v>
      </c>
      <c r="F126" s="151"/>
      <c r="G126" s="151"/>
    </row>
    <row r="127" spans="1:7" x14ac:dyDescent="0.25">
      <c r="A127" s="70">
        <v>31</v>
      </c>
      <c r="B127" s="71" t="s">
        <v>181</v>
      </c>
      <c r="C127" s="72">
        <v>0.47178674514686741</v>
      </c>
      <c r="D127" s="72">
        <v>0.34119224932058023</v>
      </c>
      <c r="E127" s="73">
        <v>0.47178674514686741</v>
      </c>
      <c r="F127" s="151"/>
      <c r="G127" s="151"/>
    </row>
    <row r="128" spans="1:7" x14ac:dyDescent="0.25">
      <c r="A128" s="70">
        <v>32</v>
      </c>
      <c r="B128" s="71" t="s">
        <v>200</v>
      </c>
      <c r="C128" s="72">
        <v>0.46743041111173567</v>
      </c>
      <c r="D128" s="72">
        <v>0.31617675637558923</v>
      </c>
      <c r="E128" s="73">
        <v>0.46743041111173567</v>
      </c>
      <c r="F128" s="151"/>
      <c r="G128" s="151"/>
    </row>
    <row r="129" spans="1:7" x14ac:dyDescent="0.25">
      <c r="A129" s="70">
        <v>33</v>
      </c>
      <c r="B129" s="71" t="s">
        <v>247</v>
      </c>
      <c r="C129" s="72">
        <v>0.46565687370810882</v>
      </c>
      <c r="D129" s="72">
        <v>0.33797938663699911</v>
      </c>
      <c r="E129" s="73">
        <v>0.46565687370810882</v>
      </c>
      <c r="F129" s="151"/>
      <c r="G129" s="151"/>
    </row>
    <row r="130" spans="1:7" x14ac:dyDescent="0.25">
      <c r="A130" s="70">
        <v>34</v>
      </c>
      <c r="B130" s="71" t="s">
        <v>214</v>
      </c>
      <c r="C130" s="72">
        <v>0.4615131914315167</v>
      </c>
      <c r="D130" s="72">
        <v>0.29680646743967593</v>
      </c>
      <c r="E130" s="73">
        <v>0.58075540052149821</v>
      </c>
      <c r="F130" s="151"/>
      <c r="G130" s="151"/>
    </row>
    <row r="131" spans="1:7" x14ac:dyDescent="0.25">
      <c r="A131" s="70">
        <v>35</v>
      </c>
      <c r="B131" s="71" t="s">
        <v>167</v>
      </c>
      <c r="C131" s="72">
        <v>0.45644384391147141</v>
      </c>
      <c r="D131" s="72">
        <v>0.28973990093020974</v>
      </c>
      <c r="E131" s="73">
        <v>0.51224443743397274</v>
      </c>
      <c r="F131" s="151"/>
      <c r="G131" s="151"/>
    </row>
    <row r="132" spans="1:7" x14ac:dyDescent="0.25">
      <c r="A132" s="70">
        <v>36</v>
      </c>
      <c r="B132" s="71" t="s">
        <v>190</v>
      </c>
      <c r="C132" s="72">
        <v>0.45632798573975042</v>
      </c>
      <c r="D132" s="72">
        <v>0.33464345873104995</v>
      </c>
      <c r="E132" s="73">
        <v>0.50658654957245208</v>
      </c>
      <c r="F132" s="151"/>
      <c r="G132" s="151"/>
    </row>
    <row r="133" spans="1:7" x14ac:dyDescent="0.25">
      <c r="A133" s="70">
        <v>37</v>
      </c>
      <c r="B133" s="71" t="s">
        <v>191</v>
      </c>
      <c r="C133" s="72">
        <v>0.45471657905952551</v>
      </c>
      <c r="D133" s="72">
        <v>0.30104026769251779</v>
      </c>
      <c r="E133" s="73">
        <v>0.45471657905952551</v>
      </c>
      <c r="F133" s="151"/>
      <c r="G133" s="151"/>
    </row>
    <row r="134" spans="1:7" x14ac:dyDescent="0.25">
      <c r="A134" s="70">
        <v>38</v>
      </c>
      <c r="B134" s="71" t="s">
        <v>208</v>
      </c>
      <c r="C134" s="72">
        <v>0.44495989464862923</v>
      </c>
      <c r="D134" s="72">
        <v>0.31650658923386193</v>
      </c>
      <c r="E134" s="73">
        <v>0.57350030564469878</v>
      </c>
      <c r="F134" s="151"/>
      <c r="G134" s="151"/>
    </row>
    <row r="135" spans="1:7" x14ac:dyDescent="0.25">
      <c r="A135" s="70">
        <v>39</v>
      </c>
      <c r="B135" s="71" t="s">
        <v>195</v>
      </c>
      <c r="C135" s="72">
        <v>0.44473411683199038</v>
      </c>
      <c r="D135" s="72">
        <v>0.25935596589473386</v>
      </c>
      <c r="E135" s="73">
        <v>0.44473411683199038</v>
      </c>
      <c r="F135" s="151"/>
      <c r="G135" s="151"/>
    </row>
    <row r="136" spans="1:7" x14ac:dyDescent="0.25">
      <c r="A136" s="70">
        <v>40</v>
      </c>
      <c r="B136" s="71" t="s">
        <v>187</v>
      </c>
      <c r="C136" s="72">
        <v>0.44372103580683603</v>
      </c>
      <c r="D136" s="72">
        <v>0.29249645151201675</v>
      </c>
      <c r="E136" s="73">
        <v>0.45522108812033418</v>
      </c>
      <c r="F136" s="151"/>
      <c r="G136" s="151"/>
    </row>
    <row r="137" spans="1:7" x14ac:dyDescent="0.25">
      <c r="A137" s="70">
        <v>41</v>
      </c>
      <c r="B137" s="71" t="s">
        <v>219</v>
      </c>
      <c r="C137" s="72">
        <v>0.44191610098404582</v>
      </c>
      <c r="D137" s="72">
        <v>0.3060072075139752</v>
      </c>
      <c r="E137" s="73">
        <v>0.46210947568814886</v>
      </c>
      <c r="F137" s="151"/>
      <c r="G137" s="151"/>
    </row>
    <row r="138" spans="1:7" x14ac:dyDescent="0.25">
      <c r="A138" s="70">
        <v>42</v>
      </c>
      <c r="B138" s="71" t="s">
        <v>175</v>
      </c>
      <c r="C138" s="72">
        <v>0.44067854735678608</v>
      </c>
      <c r="D138" s="72">
        <v>0.28414721229503909</v>
      </c>
      <c r="E138" s="73">
        <v>0.44980433981555007</v>
      </c>
      <c r="F138" s="151"/>
      <c r="G138" s="151"/>
    </row>
    <row r="139" spans="1:7" x14ac:dyDescent="0.25">
      <c r="A139" s="70">
        <v>43</v>
      </c>
      <c r="B139" s="71" t="s">
        <v>179</v>
      </c>
      <c r="C139" s="72">
        <v>0.43242687855332557</v>
      </c>
      <c r="D139" s="72">
        <v>0.32955740755724572</v>
      </c>
      <c r="E139" s="73">
        <v>0.49839578666989526</v>
      </c>
      <c r="F139" s="151"/>
      <c r="G139" s="151"/>
    </row>
    <row r="140" spans="1:7" x14ac:dyDescent="0.25">
      <c r="A140" s="70">
        <v>44</v>
      </c>
      <c r="B140" s="71" t="s">
        <v>243</v>
      </c>
      <c r="C140" s="72">
        <v>0.42249631811487481</v>
      </c>
      <c r="D140" s="72">
        <v>0.26360061816545705</v>
      </c>
      <c r="E140" s="73">
        <v>0.44812420284118398</v>
      </c>
      <c r="F140" s="151"/>
      <c r="G140" s="151"/>
    </row>
    <row r="141" spans="1:7" x14ac:dyDescent="0.25">
      <c r="A141" s="70">
        <v>45</v>
      </c>
      <c r="B141" s="71" t="s">
        <v>221</v>
      </c>
      <c r="C141" s="72">
        <v>0.41477720388689487</v>
      </c>
      <c r="D141" s="72">
        <v>0.2903999660326087</v>
      </c>
      <c r="E141" s="73">
        <v>0.41477720388689487</v>
      </c>
      <c r="F141" s="151"/>
      <c r="G141" s="151"/>
    </row>
    <row r="142" spans="1:7" x14ac:dyDescent="0.25">
      <c r="A142" s="70">
        <v>46</v>
      </c>
      <c r="B142" s="71" t="s">
        <v>232</v>
      </c>
      <c r="C142" s="72">
        <v>0.41387446908919301</v>
      </c>
      <c r="D142" s="72">
        <v>0.34198675496688741</v>
      </c>
      <c r="E142" s="73">
        <v>0.66915290356952584</v>
      </c>
      <c r="F142" s="151"/>
      <c r="G142" s="151"/>
    </row>
    <row r="143" spans="1:7" x14ac:dyDescent="0.25">
      <c r="A143" s="70">
        <v>47</v>
      </c>
      <c r="B143" s="71" t="s">
        <v>183</v>
      </c>
      <c r="C143" s="72">
        <v>0.4122098768407606</v>
      </c>
      <c r="D143" s="72">
        <v>0.34880243518197113</v>
      </c>
      <c r="E143" s="73">
        <v>0.54634146341463419</v>
      </c>
      <c r="F143" s="151"/>
      <c r="G143" s="151"/>
    </row>
    <row r="144" spans="1:7" x14ac:dyDescent="0.25">
      <c r="A144" s="70">
        <v>48</v>
      </c>
      <c r="B144" s="71" t="s">
        <v>193</v>
      </c>
      <c r="C144" s="72">
        <v>0.40652084193148991</v>
      </c>
      <c r="D144" s="72">
        <v>0.40652084193148991</v>
      </c>
      <c r="E144" s="73">
        <v>0.40749896992171403</v>
      </c>
      <c r="F144" s="151"/>
      <c r="G144" s="151"/>
    </row>
    <row r="145" spans="1:7" x14ac:dyDescent="0.25">
      <c r="A145" s="70">
        <v>49</v>
      </c>
      <c r="B145" s="71" t="s">
        <v>194</v>
      </c>
      <c r="C145" s="72">
        <v>0.38798849525200879</v>
      </c>
      <c r="D145" s="72">
        <v>0.22623376623376623</v>
      </c>
      <c r="E145" s="73">
        <v>0.44601938136661362</v>
      </c>
      <c r="F145" s="151"/>
      <c r="G145" s="151"/>
    </row>
    <row r="146" spans="1:7" x14ac:dyDescent="0.25">
      <c r="A146" s="70">
        <v>50</v>
      </c>
      <c r="B146" s="71" t="s">
        <v>240</v>
      </c>
      <c r="C146" s="72">
        <v>0.38564505619807787</v>
      </c>
      <c r="D146" s="72">
        <v>0.38564505619807787</v>
      </c>
      <c r="E146" s="73">
        <v>0.51085549270363728</v>
      </c>
      <c r="F146" s="151"/>
      <c r="G146" s="151"/>
    </row>
    <row r="147" spans="1:7" x14ac:dyDescent="0.25">
      <c r="A147" s="70">
        <v>51</v>
      </c>
      <c r="B147" s="71" t="s">
        <v>239</v>
      </c>
      <c r="C147" s="72">
        <v>0.38091225113241334</v>
      </c>
      <c r="D147" s="72">
        <v>0.38091225113241334</v>
      </c>
      <c r="E147" s="73">
        <v>0.38091225113241334</v>
      </c>
      <c r="F147" s="151"/>
      <c r="G147" s="151"/>
    </row>
    <row r="148" spans="1:7" x14ac:dyDescent="0.25">
      <c r="A148" s="70">
        <v>52</v>
      </c>
      <c r="B148" s="71" t="s">
        <v>176</v>
      </c>
      <c r="C148" s="72">
        <v>0.36977456319020108</v>
      </c>
      <c r="D148" s="72">
        <v>0.23689685256023085</v>
      </c>
      <c r="E148" s="73">
        <v>0.36977456319020108</v>
      </c>
      <c r="F148" s="151"/>
      <c r="G148" s="151"/>
    </row>
    <row r="149" spans="1:7" x14ac:dyDescent="0.25">
      <c r="A149" s="70">
        <v>53</v>
      </c>
      <c r="B149" s="71" t="s">
        <v>246</v>
      </c>
      <c r="C149" s="72">
        <v>0.36195524146054181</v>
      </c>
      <c r="D149" s="72">
        <v>0.35068723030206167</v>
      </c>
      <c r="E149" s="73">
        <v>0.36682770981064444</v>
      </c>
      <c r="F149" s="151"/>
      <c r="G149" s="151"/>
    </row>
    <row r="150" spans="1:7" x14ac:dyDescent="0.25">
      <c r="A150" s="70">
        <v>54</v>
      </c>
      <c r="B150" s="71" t="s">
        <v>233</v>
      </c>
      <c r="C150" s="72">
        <v>0.35849803489128285</v>
      </c>
      <c r="D150" s="72">
        <v>0.29077836824007502</v>
      </c>
      <c r="E150" s="73">
        <v>0.37004026100236015</v>
      </c>
      <c r="F150" s="151"/>
      <c r="G150" s="151"/>
    </row>
    <row r="151" spans="1:7" x14ac:dyDescent="0.25">
      <c r="A151" s="70">
        <v>55</v>
      </c>
      <c r="B151" s="71" t="s">
        <v>245</v>
      </c>
      <c r="C151" s="72">
        <v>0.35798004688262541</v>
      </c>
      <c r="D151" s="72">
        <v>0.27601015265063572</v>
      </c>
      <c r="E151" s="73">
        <v>0.41406854656171965</v>
      </c>
      <c r="F151" s="151"/>
      <c r="G151" s="151"/>
    </row>
    <row r="152" spans="1:7" x14ac:dyDescent="0.25">
      <c r="A152" s="70">
        <v>56</v>
      </c>
      <c r="B152" s="71" t="s">
        <v>223</v>
      </c>
      <c r="C152" s="72">
        <v>0.34772459132234274</v>
      </c>
      <c r="D152" s="72">
        <v>0.34772459132234274</v>
      </c>
      <c r="E152" s="73">
        <v>0.46252183496922311</v>
      </c>
      <c r="F152" s="151"/>
      <c r="G152" s="151"/>
    </row>
    <row r="153" spans="1:7" x14ac:dyDescent="0.25">
      <c r="A153" s="70">
        <v>57</v>
      </c>
      <c r="B153" s="71" t="s">
        <v>220</v>
      </c>
      <c r="C153" s="72">
        <v>0.34584189383950203</v>
      </c>
      <c r="D153" s="72">
        <v>0.33161196327942816</v>
      </c>
      <c r="E153" s="73">
        <v>0.40567465548667675</v>
      </c>
      <c r="F153" s="151"/>
      <c r="G153" s="151"/>
    </row>
    <row r="154" spans="1:7" x14ac:dyDescent="0.25">
      <c r="A154" s="70">
        <v>58</v>
      </c>
      <c r="B154" s="71" t="s">
        <v>211</v>
      </c>
      <c r="C154" s="72">
        <v>0.33554927094428327</v>
      </c>
      <c r="D154" s="72">
        <v>0.28010346199761244</v>
      </c>
      <c r="E154" s="73">
        <v>0.3266185901700418</v>
      </c>
      <c r="F154" s="151"/>
      <c r="G154" s="151"/>
    </row>
    <row r="155" spans="1:7" x14ac:dyDescent="0.25">
      <c r="A155" s="70">
        <v>59</v>
      </c>
      <c r="B155" s="71" t="s">
        <v>227</v>
      </c>
      <c r="C155" s="72">
        <v>0.33136106815214911</v>
      </c>
      <c r="D155" s="72">
        <v>0.33136106815214911</v>
      </c>
      <c r="E155" s="73">
        <v>0.34480418791325612</v>
      </c>
      <c r="F155" s="151"/>
      <c r="G155" s="151"/>
    </row>
    <row r="156" spans="1:7" x14ac:dyDescent="0.25">
      <c r="A156" s="70">
        <v>60</v>
      </c>
      <c r="B156" s="71" t="s">
        <v>210</v>
      </c>
      <c r="C156" s="72">
        <v>0.33043671230355798</v>
      </c>
      <c r="D156" s="72">
        <v>0.33043671230355798</v>
      </c>
      <c r="E156" s="73">
        <v>0.33043671230355798</v>
      </c>
      <c r="F156" s="151"/>
      <c r="G156" s="151"/>
    </row>
    <row r="157" spans="1:7" x14ac:dyDescent="0.25">
      <c r="A157" s="70">
        <v>61</v>
      </c>
      <c r="B157" s="71" t="s">
        <v>170</v>
      </c>
      <c r="C157" s="72">
        <v>0.3240183945896849</v>
      </c>
      <c r="D157" s="72">
        <v>0.3240183945896849</v>
      </c>
      <c r="E157" s="73">
        <v>0.48896272243030775</v>
      </c>
      <c r="F157" s="151"/>
      <c r="G157" s="151"/>
    </row>
    <row r="158" spans="1:7" x14ac:dyDescent="0.25">
      <c r="A158" s="70">
        <v>62</v>
      </c>
      <c r="B158" s="71" t="s">
        <v>236</v>
      </c>
      <c r="C158" s="72">
        <v>0.32395036444533787</v>
      </c>
      <c r="D158" s="72">
        <v>0.2898200194350633</v>
      </c>
      <c r="E158" s="73">
        <v>0.37360847965215271</v>
      </c>
      <c r="F158" s="151"/>
      <c r="G158" s="151"/>
    </row>
    <row r="159" spans="1:7" x14ac:dyDescent="0.25">
      <c r="A159" s="70">
        <v>63</v>
      </c>
      <c r="B159" s="71" t="s">
        <v>237</v>
      </c>
      <c r="C159" s="72">
        <v>0.32186155651153697</v>
      </c>
      <c r="D159" s="72">
        <v>0.32186155651153697</v>
      </c>
      <c r="E159" s="73">
        <v>0.32186155651153697</v>
      </c>
      <c r="F159" s="151"/>
      <c r="G159" s="151"/>
    </row>
    <row r="160" spans="1:7" x14ac:dyDescent="0.25">
      <c r="A160" s="70">
        <v>64</v>
      </c>
      <c r="B160" s="71" t="s">
        <v>225</v>
      </c>
      <c r="C160" s="72">
        <v>0.32020068905900845</v>
      </c>
      <c r="D160" s="72">
        <v>0.32020068905900845</v>
      </c>
      <c r="E160" s="73">
        <v>0.43733619472246371</v>
      </c>
      <c r="F160" s="151"/>
      <c r="G160" s="151"/>
    </row>
    <row r="161" spans="1:7" x14ac:dyDescent="0.25">
      <c r="A161" s="70">
        <v>65</v>
      </c>
      <c r="B161" s="71" t="s">
        <v>215</v>
      </c>
      <c r="C161" s="72">
        <v>0.31339623050628146</v>
      </c>
      <c r="D161" s="72">
        <v>0.31339623050628146</v>
      </c>
      <c r="E161" s="73">
        <v>0.48981710458190014</v>
      </c>
      <c r="F161" s="151"/>
      <c r="G161" s="151"/>
    </row>
    <row r="162" spans="1:7" x14ac:dyDescent="0.25">
      <c r="A162" s="70">
        <v>66</v>
      </c>
      <c r="B162" s="71" t="s">
        <v>228</v>
      </c>
      <c r="C162" s="72">
        <v>0.30100802688071682</v>
      </c>
      <c r="D162" s="72">
        <v>0.30100802688071682</v>
      </c>
      <c r="E162" s="73">
        <v>0.31391497211777564</v>
      </c>
      <c r="F162" s="151"/>
      <c r="G162" s="151"/>
    </row>
    <row r="163" spans="1:7" x14ac:dyDescent="0.25">
      <c r="A163" s="70">
        <v>67</v>
      </c>
      <c r="B163" s="71" t="s">
        <v>216</v>
      </c>
      <c r="C163" s="72">
        <v>0.2971194333198981</v>
      </c>
      <c r="D163" s="72">
        <v>0.2971194333198981</v>
      </c>
      <c r="E163" s="73">
        <v>0.38192581197354625</v>
      </c>
      <c r="F163" s="151"/>
      <c r="G163" s="151"/>
    </row>
    <row r="164" spans="1:7" x14ac:dyDescent="0.25">
      <c r="A164" s="70">
        <v>68</v>
      </c>
      <c r="B164" s="71" t="s">
        <v>192</v>
      </c>
      <c r="C164" s="72">
        <v>0.28984275393115172</v>
      </c>
      <c r="D164" s="72">
        <v>0.28984275393115172</v>
      </c>
      <c r="E164" s="73">
        <v>0.42986469077534067</v>
      </c>
      <c r="F164" s="151"/>
      <c r="G164" s="151"/>
    </row>
    <row r="165" spans="1:7" x14ac:dyDescent="0.25">
      <c r="A165" s="70">
        <v>69</v>
      </c>
      <c r="B165" s="71" t="s">
        <v>202</v>
      </c>
      <c r="C165" s="72">
        <v>0.28690262410936684</v>
      </c>
      <c r="D165" s="72">
        <v>0.22288996906760938</v>
      </c>
      <c r="E165" s="73">
        <v>0.35683385579937305</v>
      </c>
      <c r="F165" s="151"/>
      <c r="G165" s="151"/>
    </row>
    <row r="166" spans="1:7" x14ac:dyDescent="0.25">
      <c r="A166" s="70">
        <v>70</v>
      </c>
      <c r="B166" s="71" t="s">
        <v>229</v>
      </c>
      <c r="C166" s="72">
        <v>0.26893233175773423</v>
      </c>
      <c r="D166" s="72">
        <v>0.22612662042534371</v>
      </c>
      <c r="E166" s="73">
        <v>0.26893233175773423</v>
      </c>
      <c r="F166" s="151"/>
      <c r="G166" s="151"/>
    </row>
    <row r="167" spans="1:7" x14ac:dyDescent="0.25">
      <c r="A167" s="70">
        <v>71</v>
      </c>
      <c r="B167" s="71" t="s">
        <v>213</v>
      </c>
      <c r="C167" s="72">
        <v>0.25700178788207012</v>
      </c>
      <c r="D167" s="72">
        <v>0.25514262272842531</v>
      </c>
      <c r="E167" s="73">
        <v>0.25700178788207012</v>
      </c>
      <c r="F167" s="151"/>
      <c r="G167" s="151"/>
    </row>
    <row r="168" spans="1:7" x14ac:dyDescent="0.25">
      <c r="A168" s="70">
        <v>72</v>
      </c>
      <c r="B168" s="71" t="s">
        <v>201</v>
      </c>
      <c r="C168" s="72">
        <v>0.2415795586527294</v>
      </c>
      <c r="D168" s="72">
        <v>0.2415795586527294</v>
      </c>
      <c r="E168" s="73">
        <v>0.3879400124973964</v>
      </c>
      <c r="F168" s="151"/>
      <c r="G168" s="151"/>
    </row>
    <row r="169" spans="1:7" x14ac:dyDescent="0.25">
      <c r="A169" s="70">
        <v>73</v>
      </c>
      <c r="B169" s="71" t="s">
        <v>165</v>
      </c>
      <c r="C169" s="72">
        <v>0.2366370768520781</v>
      </c>
      <c r="D169" s="72">
        <v>0.2366370768520781</v>
      </c>
      <c r="E169" s="73">
        <v>0.34804785310210518</v>
      </c>
      <c r="F169" s="151"/>
      <c r="G169" s="151"/>
    </row>
    <row r="170" spans="1:7" x14ac:dyDescent="0.25">
      <c r="A170" s="70">
        <v>74</v>
      </c>
      <c r="B170" s="71" t="s">
        <v>177</v>
      </c>
      <c r="C170" s="72">
        <v>0.23495536999712063</v>
      </c>
      <c r="D170" s="72">
        <v>0.23495536999712063</v>
      </c>
      <c r="E170" s="73">
        <v>0.39310187300137051</v>
      </c>
      <c r="F170" s="151"/>
      <c r="G170" s="151"/>
    </row>
    <row r="171" spans="1:7" x14ac:dyDescent="0.25">
      <c r="A171" s="70">
        <v>75</v>
      </c>
      <c r="B171" s="71" t="s">
        <v>248</v>
      </c>
      <c r="C171" s="72">
        <v>0.22937710437710437</v>
      </c>
      <c r="D171" s="72">
        <v>0.22937710437710437</v>
      </c>
      <c r="E171" s="73">
        <v>0.40280495759947815</v>
      </c>
      <c r="F171" s="151"/>
      <c r="G171" s="151"/>
    </row>
    <row r="172" spans="1:7" x14ac:dyDescent="0.25">
      <c r="A172" s="70">
        <v>76</v>
      </c>
      <c r="B172" s="71" t="s">
        <v>198</v>
      </c>
      <c r="C172" s="72">
        <v>0.2143823699980669</v>
      </c>
      <c r="D172" s="72">
        <v>0.2143823699980669</v>
      </c>
      <c r="E172" s="73">
        <v>0.4703505799556888</v>
      </c>
      <c r="F172" s="151"/>
      <c r="G172" s="151"/>
    </row>
    <row r="173" spans="1:7" x14ac:dyDescent="0.25">
      <c r="A173" s="70">
        <v>77</v>
      </c>
      <c r="B173" s="71" t="s">
        <v>207</v>
      </c>
      <c r="C173" s="72">
        <v>0.19667123650095003</v>
      </c>
      <c r="D173" s="72">
        <v>0.19667123650095003</v>
      </c>
      <c r="E173" s="73">
        <v>0.33791080132120493</v>
      </c>
      <c r="F173" s="151"/>
      <c r="G173" s="151"/>
    </row>
    <row r="174" spans="1:7" x14ac:dyDescent="0.25">
      <c r="A174" s="70">
        <v>78</v>
      </c>
      <c r="B174" s="71" t="s">
        <v>241</v>
      </c>
      <c r="C174" s="72">
        <v>0.17753623188405798</v>
      </c>
      <c r="D174" s="72">
        <v>0.17753623188405798</v>
      </c>
      <c r="E174" s="73">
        <v>0.40419947506561682</v>
      </c>
      <c r="F174" s="151"/>
      <c r="G174" s="151"/>
    </row>
    <row r="175" spans="1:7" x14ac:dyDescent="0.25">
      <c r="A175" s="70">
        <v>79</v>
      </c>
      <c r="B175" s="71" t="s">
        <v>199</v>
      </c>
      <c r="C175" s="72">
        <v>0.16038134051379083</v>
      </c>
      <c r="D175" s="72">
        <v>0.16038134051379083</v>
      </c>
      <c r="E175" s="73">
        <v>0.18054699809514851</v>
      </c>
      <c r="F175" s="151"/>
      <c r="G175" s="151"/>
    </row>
    <row r="176" spans="1:7" x14ac:dyDescent="0.25">
      <c r="A176" s="338"/>
      <c r="B176" s="336" t="s">
        <v>10</v>
      </c>
      <c r="C176" s="339">
        <v>0.45515446835898354</v>
      </c>
      <c r="D176" s="339">
        <v>0.31264986213036133</v>
      </c>
      <c r="E176" s="340">
        <v>0.49319554439646307</v>
      </c>
      <c r="F176" s="151"/>
      <c r="G176" s="151"/>
    </row>
    <row r="177" spans="1:7" x14ac:dyDescent="0.25">
      <c r="A177" s="71" t="s">
        <v>254</v>
      </c>
      <c r="B177" s="151"/>
      <c r="C177" s="151"/>
      <c r="D177" s="151"/>
      <c r="E177" s="151"/>
      <c r="F177" s="151"/>
      <c r="G177" s="151"/>
    </row>
    <row r="178" spans="1:7" x14ac:dyDescent="0.25">
      <c r="A178" s="71" t="s">
        <v>255</v>
      </c>
      <c r="B178" s="151"/>
      <c r="C178" s="151"/>
      <c r="D178" s="151"/>
      <c r="E178" s="151"/>
      <c r="F178" s="151"/>
      <c r="G178" s="151"/>
    </row>
    <row r="179" spans="1:7" x14ac:dyDescent="0.25">
      <c r="A179" s="71" t="s">
        <v>256</v>
      </c>
      <c r="B179" s="151"/>
      <c r="C179" s="151"/>
      <c r="D179" s="151"/>
      <c r="E179" s="151"/>
      <c r="F179" s="151"/>
      <c r="G179" s="151"/>
    </row>
    <row r="180" spans="1:7" x14ac:dyDescent="0.25">
      <c r="A180" s="151"/>
      <c r="B180" s="151"/>
      <c r="C180" s="151"/>
      <c r="D180" s="151"/>
      <c r="E180" s="151"/>
      <c r="F180" s="151"/>
      <c r="G180" s="151"/>
    </row>
    <row r="181" spans="1:7" x14ac:dyDescent="0.25">
      <c r="A181" s="193" t="s">
        <v>499</v>
      </c>
      <c r="B181" s="151"/>
      <c r="C181" s="151"/>
      <c r="D181" s="151"/>
      <c r="E181" s="151"/>
      <c r="F181" s="151"/>
      <c r="G181" s="151"/>
    </row>
    <row r="182" spans="1:7" ht="22.5" x14ac:dyDescent="0.25">
      <c r="A182" s="341" t="s">
        <v>159</v>
      </c>
      <c r="B182" s="341" t="s">
        <v>257</v>
      </c>
      <c r="C182" s="334" t="s">
        <v>27</v>
      </c>
      <c r="D182" s="151"/>
      <c r="E182" s="151"/>
      <c r="F182" s="151"/>
      <c r="G182" s="151"/>
    </row>
    <row r="183" spans="1:7" x14ac:dyDescent="0.25">
      <c r="A183" s="195" t="s">
        <v>162</v>
      </c>
      <c r="B183" s="195" t="s">
        <v>258</v>
      </c>
      <c r="C183" s="197">
        <v>240.90707262924198</v>
      </c>
      <c r="D183" s="151"/>
      <c r="E183" s="151"/>
      <c r="F183" s="151"/>
      <c r="G183" s="151"/>
    </row>
    <row r="184" spans="1:7" x14ac:dyDescent="0.25">
      <c r="A184" s="195" t="s">
        <v>165</v>
      </c>
      <c r="B184" s="195" t="s">
        <v>258</v>
      </c>
      <c r="C184" s="197">
        <v>246.73082366260968</v>
      </c>
      <c r="D184" s="151"/>
      <c r="E184" s="151"/>
      <c r="F184" s="151"/>
      <c r="G184" s="151"/>
    </row>
    <row r="185" spans="1:7" x14ac:dyDescent="0.25">
      <c r="A185" s="195" t="s">
        <v>167</v>
      </c>
      <c r="B185" s="195" t="s">
        <v>258</v>
      </c>
      <c r="C185" s="197">
        <v>238.40139205893652</v>
      </c>
      <c r="D185" s="151"/>
      <c r="E185" s="151"/>
      <c r="F185" s="151"/>
      <c r="G185" s="151"/>
    </row>
    <row r="186" spans="1:7" x14ac:dyDescent="0.25">
      <c r="A186" s="195" t="s">
        <v>168</v>
      </c>
      <c r="B186" s="195" t="s">
        <v>258</v>
      </c>
      <c r="C186" s="197">
        <v>244.70032957643326</v>
      </c>
      <c r="D186" s="151"/>
      <c r="E186" s="151"/>
      <c r="F186" s="151"/>
      <c r="G186" s="151"/>
    </row>
    <row r="187" spans="1:7" x14ac:dyDescent="0.25">
      <c r="A187" s="195" t="s">
        <v>170</v>
      </c>
      <c r="B187" s="195" t="s">
        <v>258</v>
      </c>
      <c r="C187" s="197">
        <v>181.23842684181372</v>
      </c>
      <c r="D187" s="151"/>
      <c r="E187" s="151"/>
      <c r="F187" s="151"/>
      <c r="G187" s="151"/>
    </row>
    <row r="188" spans="1:7" x14ac:dyDescent="0.25">
      <c r="A188" s="195" t="s">
        <v>172</v>
      </c>
      <c r="B188" s="195" t="s">
        <v>258</v>
      </c>
      <c r="C188" s="197">
        <v>211.04845772112483</v>
      </c>
      <c r="D188" s="151"/>
      <c r="E188" s="151"/>
      <c r="F188" s="151"/>
      <c r="G188" s="151"/>
    </row>
    <row r="189" spans="1:7" x14ac:dyDescent="0.25">
      <c r="A189" s="195" t="s">
        <v>173</v>
      </c>
      <c r="B189" s="195" t="s">
        <v>258</v>
      </c>
      <c r="C189" s="197">
        <v>268.64664191697602</v>
      </c>
      <c r="D189" s="151"/>
      <c r="E189" s="151"/>
      <c r="F189" s="151"/>
      <c r="G189" s="151"/>
    </row>
    <row r="190" spans="1:7" x14ac:dyDescent="0.25">
      <c r="A190" s="195" t="s">
        <v>174</v>
      </c>
      <c r="B190" s="195" t="s">
        <v>258</v>
      </c>
      <c r="C190" s="197">
        <v>238.55998932336848</v>
      </c>
      <c r="D190" s="151"/>
      <c r="E190" s="151"/>
      <c r="F190" s="151"/>
      <c r="G190" s="151"/>
    </row>
    <row r="191" spans="1:7" x14ac:dyDescent="0.25">
      <c r="A191" s="195" t="s">
        <v>175</v>
      </c>
      <c r="B191" s="195" t="s">
        <v>259</v>
      </c>
      <c r="C191" s="197">
        <v>253.88565247422815</v>
      </c>
      <c r="D191" s="151"/>
      <c r="E191" s="151"/>
      <c r="F191" s="151"/>
      <c r="G191" s="151"/>
    </row>
    <row r="192" spans="1:7" x14ac:dyDescent="0.25">
      <c r="A192" s="195" t="s">
        <v>176</v>
      </c>
      <c r="B192" s="195" t="s">
        <v>258</v>
      </c>
      <c r="C192" s="197">
        <v>237.60219566385433</v>
      </c>
      <c r="D192" s="151"/>
      <c r="E192" s="151"/>
      <c r="F192" s="151"/>
      <c r="G192" s="151"/>
    </row>
    <row r="193" spans="1:7" x14ac:dyDescent="0.25">
      <c r="A193" s="195" t="s">
        <v>177</v>
      </c>
      <c r="B193" s="195" t="s">
        <v>258</v>
      </c>
      <c r="C193" s="197">
        <v>301.10701107011067</v>
      </c>
      <c r="D193" s="151"/>
      <c r="E193" s="151"/>
      <c r="F193" s="151"/>
      <c r="G193" s="151"/>
    </row>
    <row r="194" spans="1:7" x14ac:dyDescent="0.25">
      <c r="A194" s="195" t="s">
        <v>181</v>
      </c>
      <c r="B194" s="195" t="s">
        <v>258</v>
      </c>
      <c r="C194" s="197">
        <v>240.90613355414916</v>
      </c>
      <c r="D194" s="151"/>
      <c r="E194" s="151"/>
      <c r="F194" s="151"/>
      <c r="G194" s="151"/>
    </row>
    <row r="195" spans="1:7" x14ac:dyDescent="0.25">
      <c r="A195" s="195" t="s">
        <v>182</v>
      </c>
      <c r="B195" s="195" t="s">
        <v>258</v>
      </c>
      <c r="C195" s="197">
        <v>270.19397395047235</v>
      </c>
      <c r="D195" s="151"/>
      <c r="E195" s="151"/>
      <c r="F195" s="151"/>
      <c r="G195" s="151"/>
    </row>
    <row r="196" spans="1:7" x14ac:dyDescent="0.25">
      <c r="A196" s="195" t="s">
        <v>183</v>
      </c>
      <c r="B196" s="195" t="s">
        <v>258</v>
      </c>
      <c r="C196" s="197">
        <v>265.32053010748547</v>
      </c>
      <c r="D196" s="151"/>
      <c r="E196" s="151"/>
      <c r="F196" s="151"/>
      <c r="G196" s="151"/>
    </row>
    <row r="197" spans="1:7" x14ac:dyDescent="0.25">
      <c r="A197" s="195" t="s">
        <v>184</v>
      </c>
      <c r="B197" s="195" t="s">
        <v>258</v>
      </c>
      <c r="C197" s="197">
        <v>213.16075027127576</v>
      </c>
      <c r="D197" s="151"/>
      <c r="E197" s="151"/>
      <c r="F197" s="151"/>
      <c r="G197" s="151"/>
    </row>
    <row r="198" spans="1:7" x14ac:dyDescent="0.25">
      <c r="A198" s="195" t="s">
        <v>186</v>
      </c>
      <c r="B198" s="195" t="s">
        <v>258</v>
      </c>
      <c r="C198" s="197">
        <v>219.39948299860808</v>
      </c>
      <c r="D198" s="151"/>
      <c r="E198" s="151"/>
      <c r="F198" s="151"/>
      <c r="G198" s="151"/>
    </row>
    <row r="199" spans="1:7" x14ac:dyDescent="0.25">
      <c r="A199" s="195" t="s">
        <v>187</v>
      </c>
      <c r="B199" s="195" t="s">
        <v>258</v>
      </c>
      <c r="C199" s="197">
        <v>261.68199737187911</v>
      </c>
      <c r="D199" s="151"/>
      <c r="E199" s="151"/>
      <c r="F199" s="151"/>
      <c r="G199" s="151"/>
    </row>
    <row r="200" spans="1:7" x14ac:dyDescent="0.25">
      <c r="A200" s="195" t="s">
        <v>188</v>
      </c>
      <c r="B200" s="195" t="s">
        <v>258</v>
      </c>
      <c r="C200" s="197">
        <v>234.19375239236442</v>
      </c>
      <c r="D200" s="151"/>
      <c r="E200" s="151"/>
      <c r="F200" s="151"/>
      <c r="G200" s="151"/>
    </row>
    <row r="201" spans="1:7" x14ac:dyDescent="0.25">
      <c r="A201" s="195" t="s">
        <v>190</v>
      </c>
      <c r="B201" s="195" t="s">
        <v>258</v>
      </c>
      <c r="C201" s="197">
        <v>213.22198385943406</v>
      </c>
      <c r="D201" s="151"/>
      <c r="E201" s="151"/>
      <c r="F201" s="151"/>
      <c r="G201" s="151"/>
    </row>
    <row r="202" spans="1:7" x14ac:dyDescent="0.25">
      <c r="A202" s="195" t="s">
        <v>191</v>
      </c>
      <c r="B202" s="195" t="s">
        <v>258</v>
      </c>
      <c r="C202" s="197">
        <v>274.17137157817871</v>
      </c>
      <c r="D202" s="151"/>
      <c r="E202" s="151"/>
      <c r="F202" s="151"/>
      <c r="G202" s="151"/>
    </row>
    <row r="203" spans="1:7" x14ac:dyDescent="0.25">
      <c r="A203" s="195" t="s">
        <v>192</v>
      </c>
      <c r="B203" s="195" t="s">
        <v>258</v>
      </c>
      <c r="C203" s="197">
        <v>232.44929797191887</v>
      </c>
      <c r="D203" s="151"/>
      <c r="E203" s="151"/>
      <c r="F203" s="151"/>
      <c r="G203" s="151"/>
    </row>
    <row r="204" spans="1:7" x14ac:dyDescent="0.25">
      <c r="A204" s="195" t="s">
        <v>193</v>
      </c>
      <c r="B204" s="195" t="s">
        <v>89</v>
      </c>
      <c r="C204" s="197">
        <v>214.31233693626538</v>
      </c>
      <c r="D204" s="151"/>
      <c r="E204" s="151"/>
      <c r="F204" s="151"/>
      <c r="G204" s="151"/>
    </row>
    <row r="205" spans="1:7" x14ac:dyDescent="0.25">
      <c r="A205" s="195" t="s">
        <v>194</v>
      </c>
      <c r="B205" s="195" t="s">
        <v>258</v>
      </c>
      <c r="C205" s="197">
        <v>206.59232937140055</v>
      </c>
      <c r="D205" s="151"/>
      <c r="E205" s="151"/>
      <c r="F205" s="151"/>
      <c r="G205" s="151"/>
    </row>
    <row r="206" spans="1:7" x14ac:dyDescent="0.25">
      <c r="A206" s="195" t="s">
        <v>195</v>
      </c>
      <c r="B206" s="195" t="s">
        <v>258</v>
      </c>
      <c r="C206" s="197">
        <v>358.96501457725947</v>
      </c>
      <c r="D206" s="151"/>
      <c r="E206" s="151"/>
      <c r="F206" s="151"/>
      <c r="G206" s="151"/>
    </row>
    <row r="207" spans="1:7" x14ac:dyDescent="0.25">
      <c r="A207" s="195" t="s">
        <v>196</v>
      </c>
      <c r="B207" s="195" t="s">
        <v>258</v>
      </c>
      <c r="C207" s="197">
        <v>211.37201474595287</v>
      </c>
      <c r="D207" s="151"/>
      <c r="E207" s="151"/>
      <c r="F207" s="151"/>
      <c r="G207" s="151"/>
    </row>
    <row r="208" spans="1:7" x14ac:dyDescent="0.25">
      <c r="A208" s="195" t="s">
        <v>197</v>
      </c>
      <c r="B208" s="195" t="s">
        <v>258</v>
      </c>
      <c r="C208" s="197">
        <v>235.48216344972306</v>
      </c>
      <c r="D208" s="151"/>
      <c r="E208" s="151"/>
      <c r="F208" s="151"/>
      <c r="G208" s="151"/>
    </row>
    <row r="209" spans="1:7" x14ac:dyDescent="0.25">
      <c r="A209" s="195" t="s">
        <v>198</v>
      </c>
      <c r="B209" s="195" t="s">
        <v>258</v>
      </c>
      <c r="C209" s="197">
        <v>258.67132536946974</v>
      </c>
      <c r="D209" s="151"/>
      <c r="E209" s="151"/>
      <c r="F209" s="151"/>
      <c r="G209" s="151"/>
    </row>
    <row r="210" spans="1:7" ht="33.75" x14ac:dyDescent="0.25">
      <c r="A210" s="195" t="s">
        <v>199</v>
      </c>
      <c r="B210" s="195" t="s">
        <v>527</v>
      </c>
      <c r="C210" s="197">
        <v>320.27901504328094</v>
      </c>
      <c r="D210" s="151"/>
      <c r="E210" s="151"/>
      <c r="F210" s="151"/>
      <c r="G210" s="151"/>
    </row>
    <row r="211" spans="1:7" x14ac:dyDescent="0.25">
      <c r="A211" s="195" t="s">
        <v>200</v>
      </c>
      <c r="B211" s="195" t="s">
        <v>258</v>
      </c>
      <c r="C211" s="197">
        <v>194.70302871377999</v>
      </c>
      <c r="D211" s="151"/>
      <c r="E211" s="151"/>
      <c r="F211" s="151"/>
      <c r="G211" s="151"/>
    </row>
    <row r="212" spans="1:7" x14ac:dyDescent="0.25">
      <c r="A212" s="195" t="s">
        <v>201</v>
      </c>
      <c r="B212" s="195" t="s">
        <v>258</v>
      </c>
      <c r="C212" s="197">
        <v>152.01734539969834</v>
      </c>
      <c r="D212" s="151"/>
      <c r="E212" s="151"/>
      <c r="F212" s="151"/>
      <c r="G212" s="151"/>
    </row>
    <row r="213" spans="1:7" x14ac:dyDescent="0.25">
      <c r="A213" s="195" t="s">
        <v>202</v>
      </c>
      <c r="B213" s="195" t="s">
        <v>258</v>
      </c>
      <c r="C213" s="197">
        <v>243.70353243416827</v>
      </c>
      <c r="D213" s="151"/>
      <c r="E213" s="151"/>
      <c r="F213" s="151"/>
      <c r="G213" s="151"/>
    </row>
    <row r="214" spans="1:7" x14ac:dyDescent="0.25">
      <c r="A214" s="195" t="s">
        <v>203</v>
      </c>
      <c r="B214" s="195" t="s">
        <v>258</v>
      </c>
      <c r="C214" s="197">
        <v>239.50870010235414</v>
      </c>
      <c r="D214" s="151"/>
      <c r="E214" s="151"/>
      <c r="F214" s="151"/>
      <c r="G214" s="151"/>
    </row>
    <row r="215" spans="1:7" x14ac:dyDescent="0.25">
      <c r="A215" s="195" t="s">
        <v>204</v>
      </c>
      <c r="B215" s="195" t="s">
        <v>258</v>
      </c>
      <c r="C215" s="197">
        <v>215.26315789473685</v>
      </c>
      <c r="D215" s="151"/>
      <c r="E215" s="151"/>
      <c r="F215" s="151"/>
      <c r="G215" s="151"/>
    </row>
    <row r="216" spans="1:7" x14ac:dyDescent="0.25">
      <c r="A216" s="195" t="s">
        <v>205</v>
      </c>
      <c r="B216" s="195" t="s">
        <v>258</v>
      </c>
      <c r="C216" s="197">
        <v>261.95219123505979</v>
      </c>
      <c r="D216" s="151"/>
      <c r="E216" s="151"/>
      <c r="F216" s="151"/>
      <c r="G216" s="151"/>
    </row>
    <row r="217" spans="1:7" x14ac:dyDescent="0.25">
      <c r="A217" s="195" t="s">
        <v>206</v>
      </c>
      <c r="B217" s="195" t="s">
        <v>258</v>
      </c>
      <c r="C217" s="197">
        <v>244.93498153796756</v>
      </c>
      <c r="D217" s="151"/>
      <c r="E217" s="151"/>
      <c r="F217" s="151"/>
      <c r="G217" s="151"/>
    </row>
    <row r="218" spans="1:7" x14ac:dyDescent="0.25">
      <c r="A218" s="195" t="s">
        <v>207</v>
      </c>
      <c r="B218" s="195" t="s">
        <v>258</v>
      </c>
      <c r="C218" s="197">
        <v>265.7001647446458</v>
      </c>
      <c r="D218" s="151"/>
      <c r="E218" s="151"/>
      <c r="F218" s="151"/>
      <c r="G218" s="151"/>
    </row>
    <row r="219" spans="1:7" x14ac:dyDescent="0.25">
      <c r="A219" s="195" t="s">
        <v>209</v>
      </c>
      <c r="B219" s="195" t="s">
        <v>258</v>
      </c>
      <c r="C219" s="197">
        <v>182.94535950890415</v>
      </c>
      <c r="D219" s="151"/>
      <c r="E219" s="151"/>
      <c r="F219" s="151"/>
      <c r="G219" s="151"/>
    </row>
    <row r="220" spans="1:7" x14ac:dyDescent="0.25">
      <c r="A220" s="195" t="s">
        <v>498</v>
      </c>
      <c r="B220" s="195" t="s">
        <v>258</v>
      </c>
      <c r="C220" s="197">
        <v>177.27913279132792</v>
      </c>
      <c r="D220" s="151"/>
      <c r="E220" s="151"/>
      <c r="F220" s="151"/>
      <c r="G220" s="151"/>
    </row>
    <row r="221" spans="1:7" x14ac:dyDescent="0.25">
      <c r="A221" s="195" t="s">
        <v>211</v>
      </c>
      <c r="B221" s="195" t="s">
        <v>258</v>
      </c>
      <c r="C221" s="197">
        <v>233.90557939914163</v>
      </c>
      <c r="D221" s="151"/>
      <c r="E221" s="151"/>
      <c r="F221" s="151"/>
      <c r="G221" s="151"/>
    </row>
    <row r="222" spans="1:7" x14ac:dyDescent="0.25">
      <c r="A222" s="195" t="s">
        <v>212</v>
      </c>
      <c r="B222" s="195" t="s">
        <v>258</v>
      </c>
      <c r="C222" s="197">
        <v>263.93263646922185</v>
      </c>
      <c r="D222" s="151"/>
      <c r="E222" s="151"/>
      <c r="F222" s="151"/>
      <c r="G222" s="151"/>
    </row>
    <row r="223" spans="1:7" x14ac:dyDescent="0.25">
      <c r="A223" s="195" t="s">
        <v>213</v>
      </c>
      <c r="B223" s="195" t="s">
        <v>259</v>
      </c>
      <c r="C223" s="197">
        <v>307.51504936190707</v>
      </c>
      <c r="D223" s="151"/>
      <c r="E223" s="151"/>
      <c r="F223" s="151"/>
      <c r="G223" s="151"/>
    </row>
    <row r="224" spans="1:7" x14ac:dyDescent="0.25">
      <c r="A224" s="195" t="s">
        <v>214</v>
      </c>
      <c r="B224" s="195" t="s">
        <v>258</v>
      </c>
      <c r="C224" s="197">
        <v>210.73848048821455</v>
      </c>
      <c r="D224" s="151"/>
      <c r="E224" s="151"/>
      <c r="F224" s="151"/>
      <c r="G224" s="151"/>
    </row>
    <row r="225" spans="1:7" x14ac:dyDescent="0.25">
      <c r="A225" s="195" t="s">
        <v>215</v>
      </c>
      <c r="B225" s="195" t="s">
        <v>258</v>
      </c>
      <c r="C225" s="197">
        <v>256.77654052615236</v>
      </c>
      <c r="D225" s="151"/>
      <c r="E225" s="151"/>
      <c r="F225" s="151"/>
      <c r="G225" s="151"/>
    </row>
    <row r="226" spans="1:7" x14ac:dyDescent="0.25">
      <c r="A226" s="195" t="s">
        <v>216</v>
      </c>
      <c r="B226" s="195" t="s">
        <v>258</v>
      </c>
      <c r="C226" s="197">
        <v>102.93641880655682</v>
      </c>
      <c r="D226" s="151"/>
      <c r="E226" s="151"/>
      <c r="F226" s="151"/>
      <c r="G226" s="151"/>
    </row>
    <row r="227" spans="1:7" x14ac:dyDescent="0.25">
      <c r="A227" s="195" t="s">
        <v>217</v>
      </c>
      <c r="B227" s="195" t="s">
        <v>258</v>
      </c>
      <c r="C227" s="197">
        <v>222.079766824085</v>
      </c>
      <c r="D227" s="151"/>
      <c r="E227" s="151"/>
      <c r="F227" s="151"/>
      <c r="G227" s="151"/>
    </row>
    <row r="228" spans="1:7" x14ac:dyDescent="0.25">
      <c r="A228" s="195" t="s">
        <v>218</v>
      </c>
      <c r="B228" s="195" t="s">
        <v>258</v>
      </c>
      <c r="C228" s="197">
        <v>216.72784084167228</v>
      </c>
      <c r="D228" s="151"/>
      <c r="E228" s="151"/>
      <c r="F228" s="151"/>
      <c r="G228" s="151"/>
    </row>
    <row r="229" spans="1:7" x14ac:dyDescent="0.25">
      <c r="A229" s="195" t="s">
        <v>219</v>
      </c>
      <c r="B229" s="195" t="s">
        <v>258</v>
      </c>
      <c r="C229" s="197">
        <v>222.03387801520321</v>
      </c>
      <c r="D229" s="151"/>
      <c r="E229" s="151"/>
      <c r="F229" s="151"/>
      <c r="G229" s="151"/>
    </row>
    <row r="230" spans="1:7" x14ac:dyDescent="0.25">
      <c r="A230" s="195" t="s">
        <v>220</v>
      </c>
      <c r="B230" s="195" t="s">
        <v>258</v>
      </c>
      <c r="C230" s="197">
        <v>237.56678997122893</v>
      </c>
      <c r="D230" s="151"/>
      <c r="E230" s="151"/>
      <c r="F230" s="151"/>
      <c r="G230" s="151"/>
    </row>
    <row r="231" spans="1:7" x14ac:dyDescent="0.25">
      <c r="A231" s="195" t="s">
        <v>221</v>
      </c>
      <c r="B231" s="195" t="s">
        <v>259</v>
      </c>
      <c r="C231" s="197">
        <v>226.73804528684076</v>
      </c>
      <c r="D231" s="151"/>
      <c r="E231" s="151"/>
      <c r="F231" s="151"/>
      <c r="G231" s="151"/>
    </row>
    <row r="232" spans="1:7" x14ac:dyDescent="0.25">
      <c r="A232" s="195" t="s">
        <v>222</v>
      </c>
      <c r="B232" s="195" t="s">
        <v>258</v>
      </c>
      <c r="C232" s="197">
        <v>219.34749003335773</v>
      </c>
      <c r="D232" s="151"/>
      <c r="E232" s="151"/>
      <c r="F232" s="151"/>
      <c r="G232" s="151"/>
    </row>
    <row r="233" spans="1:7" x14ac:dyDescent="0.25">
      <c r="A233" s="195" t="s">
        <v>223</v>
      </c>
      <c r="B233" s="195" t="s">
        <v>258</v>
      </c>
      <c r="C233" s="197">
        <v>251.00631911532386</v>
      </c>
      <c r="D233" s="151"/>
      <c r="E233" s="151"/>
      <c r="F233" s="151"/>
      <c r="G233" s="151"/>
    </row>
    <row r="234" spans="1:7" x14ac:dyDescent="0.25">
      <c r="A234" s="195" t="s">
        <v>224</v>
      </c>
      <c r="B234" s="195" t="s">
        <v>258</v>
      </c>
      <c r="C234" s="197">
        <v>244.27875387568287</v>
      </c>
      <c r="D234" s="151"/>
      <c r="E234" s="151"/>
      <c r="F234" s="151"/>
      <c r="G234" s="151"/>
    </row>
    <row r="235" spans="1:7" x14ac:dyDescent="0.25">
      <c r="A235" s="195" t="s">
        <v>225</v>
      </c>
      <c r="B235" s="195" t="s">
        <v>258</v>
      </c>
      <c r="C235" s="197">
        <v>259.46257885949285</v>
      </c>
      <c r="D235" s="151"/>
      <c r="E235" s="151"/>
      <c r="F235" s="151"/>
      <c r="G235" s="151"/>
    </row>
    <row r="236" spans="1:7" x14ac:dyDescent="0.25">
      <c r="A236" s="195" t="s">
        <v>226</v>
      </c>
      <c r="B236" s="195" t="s">
        <v>258</v>
      </c>
      <c r="C236" s="197">
        <v>211.19172308085325</v>
      </c>
      <c r="D236" s="151"/>
      <c r="E236" s="151"/>
      <c r="F236" s="151"/>
      <c r="G236" s="151"/>
    </row>
    <row r="237" spans="1:7" x14ac:dyDescent="0.25">
      <c r="A237" s="195" t="s">
        <v>228</v>
      </c>
      <c r="B237" s="195" t="s">
        <v>89</v>
      </c>
      <c r="C237" s="197">
        <v>222.98276468519171</v>
      </c>
      <c r="D237" s="151"/>
      <c r="E237" s="151"/>
      <c r="F237" s="151"/>
      <c r="G237" s="151"/>
    </row>
    <row r="238" spans="1:7" x14ac:dyDescent="0.25">
      <c r="A238" s="195" t="s">
        <v>229</v>
      </c>
      <c r="B238" s="195" t="s">
        <v>258</v>
      </c>
      <c r="C238" s="197">
        <v>218.5784625158831</v>
      </c>
      <c r="D238" s="151"/>
      <c r="E238" s="151"/>
      <c r="F238" s="151"/>
      <c r="G238" s="151"/>
    </row>
    <row r="239" spans="1:7" x14ac:dyDescent="0.25">
      <c r="A239" s="195" t="s">
        <v>230</v>
      </c>
      <c r="B239" s="195" t="s">
        <v>259</v>
      </c>
      <c r="C239" s="197">
        <v>309.45683353382066</v>
      </c>
      <c r="D239" s="151"/>
      <c r="E239" s="151"/>
      <c r="F239" s="151"/>
      <c r="G239" s="151"/>
    </row>
    <row r="240" spans="1:7" x14ac:dyDescent="0.25">
      <c r="A240" s="195" t="s">
        <v>231</v>
      </c>
      <c r="B240" s="195" t="s">
        <v>258</v>
      </c>
      <c r="C240" s="197">
        <v>207.21732157177226</v>
      </c>
      <c r="D240" s="151"/>
      <c r="E240" s="151"/>
      <c r="F240" s="151"/>
      <c r="G240" s="151"/>
    </row>
    <row r="241" spans="1:7" x14ac:dyDescent="0.25">
      <c r="A241" s="195" t="s">
        <v>232</v>
      </c>
      <c r="B241" s="195" t="s">
        <v>258</v>
      </c>
      <c r="C241" s="197">
        <v>305.72402241090509</v>
      </c>
      <c r="D241" s="151"/>
      <c r="E241" s="151"/>
      <c r="F241" s="151"/>
      <c r="G241" s="151"/>
    </row>
    <row r="242" spans="1:7" x14ac:dyDescent="0.25">
      <c r="A242" s="195" t="s">
        <v>233</v>
      </c>
      <c r="B242" s="195" t="s">
        <v>258</v>
      </c>
      <c r="C242" s="197">
        <v>192.0904347826087</v>
      </c>
      <c r="D242" s="151"/>
      <c r="E242" s="151"/>
      <c r="F242" s="151"/>
      <c r="G242" s="151"/>
    </row>
    <row r="243" spans="1:7" x14ac:dyDescent="0.25">
      <c r="A243" s="195" t="s">
        <v>234</v>
      </c>
      <c r="B243" s="195" t="s">
        <v>258</v>
      </c>
      <c r="C243" s="197">
        <v>189.4844656879481</v>
      </c>
      <c r="D243" s="151"/>
      <c r="E243" s="151"/>
      <c r="F243" s="151"/>
      <c r="G243" s="151"/>
    </row>
    <row r="244" spans="1:7" x14ac:dyDescent="0.25">
      <c r="A244" s="195" t="s">
        <v>235</v>
      </c>
      <c r="B244" s="195" t="s">
        <v>258</v>
      </c>
      <c r="C244" s="197">
        <v>185.73727449817903</v>
      </c>
      <c r="D244" s="151"/>
      <c r="E244" s="151"/>
      <c r="F244" s="151"/>
      <c r="G244" s="151"/>
    </row>
    <row r="245" spans="1:7" x14ac:dyDescent="0.25">
      <c r="A245" s="195" t="s">
        <v>236</v>
      </c>
      <c r="B245" s="195" t="s">
        <v>258</v>
      </c>
      <c r="C245" s="197">
        <v>211.63934426229508</v>
      </c>
      <c r="D245" s="151"/>
      <c r="E245" s="151"/>
      <c r="F245" s="151"/>
      <c r="G245" s="151"/>
    </row>
    <row r="246" spans="1:7" x14ac:dyDescent="0.25">
      <c r="A246" s="195" t="s">
        <v>237</v>
      </c>
      <c r="B246" s="195" t="s">
        <v>258</v>
      </c>
      <c r="C246" s="197">
        <v>162.91042023007009</v>
      </c>
      <c r="D246" s="151"/>
      <c r="E246" s="151"/>
      <c r="F246" s="151"/>
      <c r="G246" s="151"/>
    </row>
    <row r="247" spans="1:7" x14ac:dyDescent="0.25">
      <c r="A247" s="195" t="s">
        <v>238</v>
      </c>
      <c r="B247" s="195" t="s">
        <v>258</v>
      </c>
      <c r="C247" s="197">
        <v>258.00929322572756</v>
      </c>
      <c r="D247" s="151"/>
      <c r="E247" s="151"/>
      <c r="F247" s="151"/>
      <c r="G247" s="151"/>
    </row>
    <row r="248" spans="1:7" x14ac:dyDescent="0.25">
      <c r="A248" s="195" t="s">
        <v>239</v>
      </c>
      <c r="B248" s="195" t="s">
        <v>258</v>
      </c>
      <c r="C248" s="197">
        <v>249.84795709625698</v>
      </c>
      <c r="D248" s="151"/>
      <c r="E248" s="151"/>
      <c r="F248" s="151"/>
      <c r="G248" s="151"/>
    </row>
    <row r="249" spans="1:7" x14ac:dyDescent="0.25">
      <c r="A249" s="195" t="s">
        <v>240</v>
      </c>
      <c r="B249" s="195" t="s">
        <v>258</v>
      </c>
      <c r="C249" s="197">
        <v>237.72895081576755</v>
      </c>
      <c r="D249" s="151"/>
      <c r="E249" s="151"/>
      <c r="F249" s="151"/>
      <c r="G249" s="151"/>
    </row>
    <row r="250" spans="1:7" ht="33.75" x14ac:dyDescent="0.25">
      <c r="A250" s="195" t="s">
        <v>241</v>
      </c>
      <c r="B250" s="195" t="s">
        <v>527</v>
      </c>
      <c r="C250" s="197">
        <v>286.55988857938718</v>
      </c>
      <c r="D250" s="151"/>
      <c r="E250" s="151"/>
      <c r="F250" s="151"/>
      <c r="G250" s="151"/>
    </row>
    <row r="251" spans="1:7" x14ac:dyDescent="0.25">
      <c r="A251" s="195" t="s">
        <v>242</v>
      </c>
      <c r="B251" s="195" t="s">
        <v>258</v>
      </c>
      <c r="C251" s="197">
        <v>252.17017002654424</v>
      </c>
      <c r="D251" s="151"/>
      <c r="E251" s="151"/>
      <c r="F251" s="151"/>
      <c r="G251" s="151"/>
    </row>
    <row r="252" spans="1:7" x14ac:dyDescent="0.25">
      <c r="A252" s="195" t="s">
        <v>243</v>
      </c>
      <c r="B252" s="195" t="s">
        <v>258</v>
      </c>
      <c r="C252" s="197">
        <v>236.49444081098758</v>
      </c>
      <c r="D252" s="151"/>
      <c r="E252" s="151"/>
      <c r="F252" s="151"/>
      <c r="G252" s="151"/>
    </row>
    <row r="253" spans="1:7" x14ac:dyDescent="0.25">
      <c r="A253" s="195" t="s">
        <v>244</v>
      </c>
      <c r="B253" s="195" t="s">
        <v>258</v>
      </c>
      <c r="C253" s="197">
        <v>286.1952861952862</v>
      </c>
      <c r="D253" s="151"/>
      <c r="E253" s="151"/>
      <c r="F253" s="151"/>
      <c r="G253" s="151"/>
    </row>
    <row r="254" spans="1:7" x14ac:dyDescent="0.25">
      <c r="A254" s="195" t="s">
        <v>245</v>
      </c>
      <c r="B254" s="195" t="s">
        <v>258</v>
      </c>
      <c r="C254" s="197">
        <v>144.28571428571428</v>
      </c>
      <c r="D254" s="151"/>
      <c r="E254" s="151"/>
      <c r="F254" s="151"/>
      <c r="G254" s="151"/>
    </row>
    <row r="255" spans="1:7" x14ac:dyDescent="0.25">
      <c r="A255" s="195" t="s">
        <v>246</v>
      </c>
      <c r="B255" s="195" t="s">
        <v>259</v>
      </c>
      <c r="C255" s="197">
        <v>239.04761904761904</v>
      </c>
      <c r="D255" s="151"/>
      <c r="E255" s="151"/>
      <c r="F255" s="151"/>
      <c r="G255" s="151"/>
    </row>
    <row r="256" spans="1:7" x14ac:dyDescent="0.25">
      <c r="A256" s="195" t="s">
        <v>247</v>
      </c>
      <c r="B256" s="195" t="s">
        <v>258</v>
      </c>
      <c r="C256" s="197">
        <v>216.78759580173974</v>
      </c>
      <c r="D256" s="151"/>
      <c r="E256" s="151"/>
      <c r="F256" s="151"/>
      <c r="G256" s="151"/>
    </row>
    <row r="257" spans="1:7" x14ac:dyDescent="0.25">
      <c r="A257" s="195" t="s">
        <v>248</v>
      </c>
      <c r="B257" s="195" t="s">
        <v>258</v>
      </c>
      <c r="C257" s="197">
        <v>248.82600475696773</v>
      </c>
      <c r="D257" s="151"/>
      <c r="E257" s="151"/>
      <c r="F257" s="151"/>
      <c r="G257" s="151"/>
    </row>
    <row r="258" spans="1:7" x14ac:dyDescent="0.25">
      <c r="A258" s="195" t="s">
        <v>245</v>
      </c>
      <c r="B258" s="195" t="s">
        <v>258</v>
      </c>
      <c r="C258" s="197">
        <v>284.96307959604735</v>
      </c>
      <c r="D258" s="151"/>
      <c r="E258" s="151"/>
      <c r="F258" s="151"/>
      <c r="G258" s="151"/>
    </row>
    <row r="259" spans="1:7" x14ac:dyDescent="0.25">
      <c r="A259" s="195" t="s">
        <v>246</v>
      </c>
      <c r="B259" s="195" t="s">
        <v>259</v>
      </c>
      <c r="C259" s="197">
        <v>194.09615544299592</v>
      </c>
      <c r="D259" s="151"/>
      <c r="E259" s="151"/>
      <c r="F259" s="151"/>
      <c r="G259" s="151"/>
    </row>
    <row r="260" spans="1:7" x14ac:dyDescent="0.25">
      <c r="A260" s="195" t="s">
        <v>247</v>
      </c>
      <c r="B260" s="195" t="s">
        <v>258</v>
      </c>
      <c r="C260" s="197">
        <v>283.0287806399711</v>
      </c>
      <c r="D260" s="151"/>
      <c r="E260" s="151"/>
      <c r="F260" s="151"/>
      <c r="G260" s="151"/>
    </row>
    <row r="261" spans="1:7" x14ac:dyDescent="0.25">
      <c r="A261" s="195" t="s">
        <v>248</v>
      </c>
      <c r="B261" s="195" t="s">
        <v>258</v>
      </c>
      <c r="C261" s="197">
        <v>181.96667755635414</v>
      </c>
      <c r="D261" s="151"/>
      <c r="E261" s="151"/>
      <c r="F261" s="151"/>
      <c r="G261" s="151"/>
    </row>
    <row r="262" spans="1:7" x14ac:dyDescent="0.25">
      <c r="A262" s="336" t="s">
        <v>10</v>
      </c>
      <c r="B262" s="336" t="s">
        <v>129</v>
      </c>
      <c r="C262" s="337">
        <v>236.41007387024914</v>
      </c>
      <c r="D262" s="151"/>
      <c r="E262" s="151"/>
      <c r="F262" s="151"/>
      <c r="G262" s="151"/>
    </row>
    <row r="263" spans="1:7" x14ac:dyDescent="0.25">
      <c r="A263" s="151"/>
      <c r="B263" s="151"/>
      <c r="C263" s="151"/>
      <c r="D263" s="151"/>
      <c r="E263" s="151"/>
      <c r="F263" s="151"/>
      <c r="G263" s="151"/>
    </row>
    <row r="264" spans="1:7" x14ac:dyDescent="0.25">
      <c r="A264" s="151"/>
      <c r="B264" s="151"/>
      <c r="C264" s="151"/>
      <c r="D264" s="151"/>
      <c r="E264" s="151"/>
      <c r="F264" s="151"/>
      <c r="G264" s="151"/>
    </row>
    <row r="265" spans="1:7" x14ac:dyDescent="0.25">
      <c r="A265" s="193" t="s">
        <v>500</v>
      </c>
      <c r="B265" s="151"/>
      <c r="C265" s="151"/>
      <c r="D265" s="151"/>
      <c r="E265" s="151"/>
      <c r="F265" s="151"/>
      <c r="G265" s="151"/>
    </row>
    <row r="266" spans="1:7" ht="22.5" x14ac:dyDescent="0.25">
      <c r="A266" s="333" t="s">
        <v>159</v>
      </c>
      <c r="B266" s="334" t="s">
        <v>555</v>
      </c>
      <c r="C266" s="334" t="s">
        <v>27</v>
      </c>
      <c r="D266" s="151"/>
      <c r="E266" s="151"/>
      <c r="F266" s="151"/>
      <c r="G266" s="151"/>
    </row>
    <row r="267" spans="1:7" x14ac:dyDescent="0.25">
      <c r="A267" s="63" t="s">
        <v>162</v>
      </c>
      <c r="B267" s="196" t="s">
        <v>416</v>
      </c>
      <c r="C267" s="197">
        <v>265.1454282500402</v>
      </c>
      <c r="D267" s="151"/>
      <c r="E267" s="151"/>
      <c r="F267" s="151"/>
      <c r="G267" s="151"/>
    </row>
    <row r="268" spans="1:7" x14ac:dyDescent="0.25">
      <c r="A268" s="63" t="s">
        <v>165</v>
      </c>
      <c r="B268" s="196" t="s">
        <v>501</v>
      </c>
      <c r="C268" s="197">
        <v>596.015260703688</v>
      </c>
      <c r="D268" s="151"/>
      <c r="E268" s="151"/>
      <c r="F268" s="151"/>
      <c r="G268" s="151"/>
    </row>
    <row r="269" spans="1:7" x14ac:dyDescent="0.25">
      <c r="A269" s="63" t="s">
        <v>167</v>
      </c>
      <c r="B269" s="196" t="s">
        <v>417</v>
      </c>
      <c r="C269" s="197">
        <v>452.75812975977942</v>
      </c>
      <c r="D269" s="151"/>
      <c r="E269" s="151"/>
      <c r="F269" s="151"/>
      <c r="G269" s="151"/>
    </row>
    <row r="270" spans="1:7" x14ac:dyDescent="0.25">
      <c r="A270" s="63" t="s">
        <v>168</v>
      </c>
      <c r="B270" s="196" t="s">
        <v>416</v>
      </c>
      <c r="C270" s="197">
        <v>408.00341782967814</v>
      </c>
      <c r="D270" s="151"/>
      <c r="E270" s="151"/>
      <c r="F270" s="151"/>
      <c r="G270" s="151"/>
    </row>
    <row r="271" spans="1:7" x14ac:dyDescent="0.25">
      <c r="A271" s="63" t="s">
        <v>170</v>
      </c>
      <c r="B271" s="196" t="s">
        <v>501</v>
      </c>
      <c r="C271" s="197">
        <v>346.94888242559466</v>
      </c>
      <c r="D271" s="151"/>
      <c r="E271" s="151"/>
      <c r="F271" s="151"/>
      <c r="G271" s="151"/>
    </row>
    <row r="272" spans="1:7" x14ac:dyDescent="0.25">
      <c r="A272" s="63" t="s">
        <v>172</v>
      </c>
      <c r="B272" s="196" t="s">
        <v>501</v>
      </c>
      <c r="C272" s="197">
        <v>434.65992021017809</v>
      </c>
      <c r="D272" s="151"/>
      <c r="E272" s="151"/>
      <c r="F272" s="151"/>
      <c r="G272" s="151"/>
    </row>
    <row r="273" spans="1:7" x14ac:dyDescent="0.25">
      <c r="A273" s="63" t="s">
        <v>173</v>
      </c>
      <c r="B273" s="196" t="s">
        <v>417</v>
      </c>
      <c r="C273" s="197">
        <v>464.72896513962399</v>
      </c>
      <c r="D273" s="151"/>
      <c r="E273" s="151"/>
      <c r="F273" s="151"/>
      <c r="G273" s="151"/>
    </row>
    <row r="274" spans="1:7" x14ac:dyDescent="0.25">
      <c r="A274" s="63" t="s">
        <v>174</v>
      </c>
      <c r="B274" s="196" t="s">
        <v>425</v>
      </c>
      <c r="C274" s="197">
        <v>254.19150619889211</v>
      </c>
      <c r="D274" s="151"/>
      <c r="E274" s="151"/>
      <c r="F274" s="151"/>
      <c r="G274" s="151"/>
    </row>
    <row r="275" spans="1:7" x14ac:dyDescent="0.25">
      <c r="A275" s="63" t="s">
        <v>175</v>
      </c>
      <c r="B275" s="196" t="s">
        <v>501</v>
      </c>
      <c r="C275" s="197">
        <v>518.12175000977436</v>
      </c>
      <c r="D275" s="151"/>
      <c r="E275" s="151"/>
      <c r="F275" s="151"/>
      <c r="G275" s="151"/>
    </row>
    <row r="276" spans="1:7" x14ac:dyDescent="0.25">
      <c r="A276" s="63" t="s">
        <v>176</v>
      </c>
      <c r="B276" s="196" t="s">
        <v>417</v>
      </c>
      <c r="C276" s="197">
        <v>627.94243643175582</v>
      </c>
      <c r="D276" s="151"/>
      <c r="E276" s="151"/>
      <c r="F276" s="151"/>
      <c r="G276" s="151"/>
    </row>
    <row r="277" spans="1:7" x14ac:dyDescent="0.25">
      <c r="A277" s="63" t="s">
        <v>177</v>
      </c>
      <c r="B277" s="196" t="s">
        <v>501</v>
      </c>
      <c r="C277" s="197">
        <v>938.20621468926549</v>
      </c>
      <c r="D277" s="151"/>
      <c r="E277" s="151"/>
      <c r="F277" s="151"/>
      <c r="G277" s="151"/>
    </row>
    <row r="278" spans="1:7" x14ac:dyDescent="0.25">
      <c r="A278" s="63" t="s">
        <v>179</v>
      </c>
      <c r="B278" s="196" t="s">
        <v>417</v>
      </c>
      <c r="C278" s="197">
        <v>490.09286094517063</v>
      </c>
      <c r="D278" s="151"/>
      <c r="E278" s="151"/>
      <c r="F278" s="151"/>
      <c r="G278" s="151"/>
    </row>
    <row r="279" spans="1:7" x14ac:dyDescent="0.25">
      <c r="A279" s="63" t="s">
        <v>181</v>
      </c>
      <c r="B279" s="196" t="s">
        <v>418</v>
      </c>
      <c r="C279" s="197">
        <v>512.08471646868395</v>
      </c>
      <c r="D279" s="151"/>
      <c r="E279" s="151"/>
      <c r="F279" s="151"/>
      <c r="G279" s="151"/>
    </row>
    <row r="280" spans="1:7" x14ac:dyDescent="0.25">
      <c r="A280" s="63" t="s">
        <v>182</v>
      </c>
      <c r="B280" s="196" t="s">
        <v>501</v>
      </c>
      <c r="C280" s="197">
        <v>556.46090372894037</v>
      </c>
      <c r="D280" s="151"/>
      <c r="E280" s="151"/>
      <c r="F280" s="151"/>
      <c r="G280" s="151"/>
    </row>
    <row r="281" spans="1:7" x14ac:dyDescent="0.25">
      <c r="A281" s="63" t="s">
        <v>183</v>
      </c>
      <c r="B281" s="196" t="s">
        <v>416</v>
      </c>
      <c r="C281" s="197">
        <v>367.38490156564876</v>
      </c>
      <c r="D281" s="151"/>
      <c r="E281" s="151"/>
      <c r="F281" s="151"/>
      <c r="G281" s="151"/>
    </row>
    <row r="282" spans="1:7" x14ac:dyDescent="0.25">
      <c r="A282" s="63" t="s">
        <v>184</v>
      </c>
      <c r="B282" s="196" t="s">
        <v>501</v>
      </c>
      <c r="C282" s="197">
        <v>519.28614038576256</v>
      </c>
      <c r="D282" s="151"/>
      <c r="E282" s="151"/>
      <c r="F282" s="151"/>
      <c r="G282" s="151"/>
    </row>
    <row r="283" spans="1:7" x14ac:dyDescent="0.25">
      <c r="A283" s="63" t="s">
        <v>186</v>
      </c>
      <c r="B283" s="196" t="s">
        <v>501</v>
      </c>
      <c r="C283" s="197">
        <v>354.60859770978038</v>
      </c>
      <c r="D283" s="151"/>
      <c r="E283" s="151"/>
      <c r="F283" s="151"/>
      <c r="G283" s="151"/>
    </row>
    <row r="284" spans="1:7" x14ac:dyDescent="0.25">
      <c r="A284" s="63" t="s">
        <v>187</v>
      </c>
      <c r="B284" s="196" t="s">
        <v>416</v>
      </c>
      <c r="C284" s="197">
        <v>455.4716230990955</v>
      </c>
      <c r="D284" s="151"/>
      <c r="E284" s="151"/>
      <c r="F284" s="151"/>
      <c r="G284" s="151"/>
    </row>
    <row r="285" spans="1:7" x14ac:dyDescent="0.25">
      <c r="A285" s="63" t="s">
        <v>188</v>
      </c>
      <c r="B285" s="196" t="s">
        <v>501</v>
      </c>
      <c r="C285" s="197">
        <v>418.35325365205841</v>
      </c>
      <c r="D285" s="151"/>
      <c r="E285" s="151"/>
      <c r="F285" s="151"/>
      <c r="G285" s="151"/>
    </row>
    <row r="286" spans="1:7" x14ac:dyDescent="0.25">
      <c r="A286" s="63" t="s">
        <v>189</v>
      </c>
      <c r="B286" s="196" t="s">
        <v>501</v>
      </c>
      <c r="C286" s="197">
        <v>451.56464281261685</v>
      </c>
      <c r="D286" s="151"/>
      <c r="E286" s="151"/>
      <c r="F286" s="151"/>
      <c r="G286" s="151"/>
    </row>
    <row r="287" spans="1:7" x14ac:dyDescent="0.25">
      <c r="A287" s="63" t="s">
        <v>190</v>
      </c>
      <c r="B287" s="196" t="s">
        <v>501</v>
      </c>
      <c r="C287" s="197">
        <v>462.16848673946959</v>
      </c>
      <c r="D287" s="151"/>
      <c r="E287" s="151"/>
      <c r="F287" s="151"/>
      <c r="G287" s="151"/>
    </row>
    <row r="288" spans="1:7" x14ac:dyDescent="0.25">
      <c r="A288" s="63" t="s">
        <v>191</v>
      </c>
      <c r="B288" s="196" t="s">
        <v>501</v>
      </c>
      <c r="C288" s="197">
        <v>533.50708018417163</v>
      </c>
      <c r="D288" s="151"/>
      <c r="E288" s="151"/>
      <c r="F288" s="151"/>
      <c r="G288" s="151"/>
    </row>
    <row r="289" spans="1:7" x14ac:dyDescent="0.25">
      <c r="A289" s="63" t="s">
        <v>192</v>
      </c>
      <c r="B289" s="196" t="s">
        <v>501</v>
      </c>
      <c r="C289" s="197">
        <v>365.1311812356426</v>
      </c>
      <c r="D289" s="151"/>
      <c r="E289" s="151"/>
      <c r="F289" s="151"/>
      <c r="G289" s="151"/>
    </row>
    <row r="290" spans="1:7" x14ac:dyDescent="0.25">
      <c r="A290" s="63" t="s">
        <v>193</v>
      </c>
      <c r="B290" s="196" t="s">
        <v>424</v>
      </c>
      <c r="C290" s="197">
        <v>524.17982989064399</v>
      </c>
      <c r="D290" s="151"/>
      <c r="E290" s="151"/>
      <c r="F290" s="151"/>
      <c r="G290" s="151"/>
    </row>
    <row r="291" spans="1:7" x14ac:dyDescent="0.25">
      <c r="A291" s="63" t="s">
        <v>194</v>
      </c>
      <c r="B291" s="196" t="s">
        <v>417</v>
      </c>
      <c r="C291" s="197">
        <v>462.67854400245739</v>
      </c>
      <c r="D291" s="151"/>
      <c r="E291" s="151"/>
      <c r="F291" s="151"/>
      <c r="G291" s="151"/>
    </row>
    <row r="292" spans="1:7" x14ac:dyDescent="0.25">
      <c r="A292" s="63" t="s">
        <v>195</v>
      </c>
      <c r="B292" s="196" t="s">
        <v>501</v>
      </c>
      <c r="C292" s="197">
        <v>550.07656388831128</v>
      </c>
      <c r="D292" s="151"/>
      <c r="E292" s="151"/>
      <c r="F292" s="151"/>
      <c r="G292" s="151"/>
    </row>
    <row r="293" spans="1:7" x14ac:dyDescent="0.25">
      <c r="A293" s="63" t="s">
        <v>196</v>
      </c>
      <c r="B293" s="196" t="s">
        <v>417</v>
      </c>
      <c r="C293" s="197">
        <v>419.07965984341433</v>
      </c>
      <c r="D293" s="151"/>
      <c r="E293" s="151"/>
      <c r="F293" s="151"/>
      <c r="G293" s="151"/>
    </row>
    <row r="294" spans="1:7" x14ac:dyDescent="0.25">
      <c r="A294" s="63" t="s">
        <v>198</v>
      </c>
      <c r="B294" s="196" t="s">
        <v>501</v>
      </c>
      <c r="C294" s="197">
        <v>580.4643714971977</v>
      </c>
      <c r="D294" s="151"/>
      <c r="E294" s="151"/>
      <c r="F294" s="151"/>
      <c r="G294" s="151"/>
    </row>
    <row r="295" spans="1:7" x14ac:dyDescent="0.25">
      <c r="A295" s="63" t="s">
        <v>199</v>
      </c>
      <c r="B295" s="196" t="s">
        <v>501</v>
      </c>
      <c r="C295" s="197">
        <v>492.06137424949969</v>
      </c>
      <c r="D295" s="151"/>
      <c r="E295" s="151"/>
      <c r="F295" s="151"/>
      <c r="G295" s="151"/>
    </row>
    <row r="296" spans="1:7" x14ac:dyDescent="0.25">
      <c r="A296" s="63" t="s">
        <v>200</v>
      </c>
      <c r="B296" s="196" t="s">
        <v>501</v>
      </c>
      <c r="C296" s="197">
        <v>594.05231099964169</v>
      </c>
      <c r="D296" s="151"/>
      <c r="E296" s="151"/>
      <c r="F296" s="151"/>
      <c r="G296" s="151"/>
    </row>
    <row r="297" spans="1:7" x14ac:dyDescent="0.25">
      <c r="A297" s="63" t="s">
        <v>201</v>
      </c>
      <c r="B297" s="196" t="s">
        <v>425</v>
      </c>
      <c r="C297" s="197">
        <v>496.59601798330124</v>
      </c>
      <c r="D297" s="151"/>
      <c r="E297" s="151"/>
      <c r="F297" s="151"/>
      <c r="G297" s="151"/>
    </row>
    <row r="298" spans="1:7" x14ac:dyDescent="0.25">
      <c r="A298" s="63" t="s">
        <v>202</v>
      </c>
      <c r="B298" s="196" t="s">
        <v>417</v>
      </c>
      <c r="C298" s="197">
        <v>656.20812862885214</v>
      </c>
      <c r="D298" s="151"/>
      <c r="E298" s="151"/>
      <c r="F298" s="151"/>
      <c r="G298" s="151"/>
    </row>
    <row r="299" spans="1:7" x14ac:dyDescent="0.25">
      <c r="A299" s="63" t="s">
        <v>203</v>
      </c>
      <c r="B299" s="196" t="s">
        <v>502</v>
      </c>
      <c r="C299" s="197">
        <v>672.36183683061017</v>
      </c>
      <c r="D299" s="151"/>
      <c r="E299" s="151"/>
      <c r="F299" s="151"/>
      <c r="G299" s="151"/>
    </row>
    <row r="300" spans="1:7" x14ac:dyDescent="0.25">
      <c r="A300" s="63" t="s">
        <v>204</v>
      </c>
      <c r="B300" s="196" t="s">
        <v>501</v>
      </c>
      <c r="C300" s="197">
        <v>299.71631205673759</v>
      </c>
      <c r="D300" s="151"/>
      <c r="E300" s="151"/>
      <c r="F300" s="151"/>
      <c r="G300" s="151"/>
    </row>
    <row r="301" spans="1:7" x14ac:dyDescent="0.25">
      <c r="A301" s="63" t="s">
        <v>205</v>
      </c>
      <c r="B301" s="196" t="s">
        <v>501</v>
      </c>
      <c r="C301" s="197">
        <v>485.49920760697307</v>
      </c>
      <c r="D301" s="151"/>
      <c r="E301" s="151"/>
      <c r="F301" s="151"/>
      <c r="G301" s="151"/>
    </row>
    <row r="302" spans="1:7" x14ac:dyDescent="0.25">
      <c r="A302" s="63" t="s">
        <v>206</v>
      </c>
      <c r="B302" s="196" t="s">
        <v>501</v>
      </c>
      <c r="C302" s="197">
        <v>451.12852664576803</v>
      </c>
      <c r="D302" s="151"/>
      <c r="E302" s="151"/>
      <c r="F302" s="151"/>
      <c r="G302" s="151"/>
    </row>
    <row r="303" spans="1:7" x14ac:dyDescent="0.25">
      <c r="A303" s="63" t="s">
        <v>207</v>
      </c>
      <c r="B303" s="196" t="s">
        <v>417</v>
      </c>
      <c r="C303" s="197">
        <v>470.48205894252015</v>
      </c>
      <c r="D303" s="151"/>
      <c r="E303" s="151"/>
      <c r="F303" s="151"/>
      <c r="G303" s="151"/>
    </row>
    <row r="304" spans="1:7" x14ac:dyDescent="0.25">
      <c r="A304" s="63" t="s">
        <v>208</v>
      </c>
      <c r="B304" s="196" t="s">
        <v>417</v>
      </c>
      <c r="C304" s="197">
        <v>640.76738609112715</v>
      </c>
      <c r="D304" s="151"/>
      <c r="E304" s="151"/>
      <c r="F304" s="151"/>
      <c r="G304" s="151"/>
    </row>
    <row r="305" spans="1:7" x14ac:dyDescent="0.25">
      <c r="A305" s="63" t="s">
        <v>209</v>
      </c>
      <c r="B305" s="196" t="s">
        <v>416</v>
      </c>
      <c r="C305" s="197">
        <v>505.11720039617035</v>
      </c>
      <c r="D305" s="151"/>
      <c r="E305" s="151"/>
      <c r="F305" s="151"/>
      <c r="G305" s="151"/>
    </row>
    <row r="306" spans="1:7" x14ac:dyDescent="0.25">
      <c r="A306" s="63" t="s">
        <v>498</v>
      </c>
      <c r="B306" s="196" t="s">
        <v>501</v>
      </c>
      <c r="C306" s="197">
        <v>471.85240251402314</v>
      </c>
      <c r="D306" s="151"/>
      <c r="E306" s="151"/>
      <c r="F306" s="151"/>
      <c r="G306" s="151"/>
    </row>
    <row r="307" spans="1:7" x14ac:dyDescent="0.25">
      <c r="A307" s="63" t="s">
        <v>211</v>
      </c>
      <c r="B307" s="196" t="s">
        <v>501</v>
      </c>
      <c r="C307" s="197">
        <v>403.26884589726484</v>
      </c>
      <c r="D307" s="151"/>
      <c r="E307" s="151"/>
      <c r="F307" s="151"/>
      <c r="G307" s="151"/>
    </row>
    <row r="308" spans="1:7" x14ac:dyDescent="0.25">
      <c r="A308" s="63" t="s">
        <v>212</v>
      </c>
      <c r="B308" s="196" t="s">
        <v>501</v>
      </c>
      <c r="C308" s="197">
        <v>463.21052631578948</v>
      </c>
      <c r="D308" s="151"/>
      <c r="E308" s="151"/>
      <c r="F308" s="151"/>
      <c r="G308" s="151"/>
    </row>
    <row r="309" spans="1:7" x14ac:dyDescent="0.25">
      <c r="A309" s="63" t="s">
        <v>213</v>
      </c>
      <c r="B309" s="196" t="s">
        <v>501</v>
      </c>
      <c r="C309" s="197">
        <v>459.78439288407787</v>
      </c>
      <c r="D309" s="151"/>
      <c r="E309" s="151"/>
      <c r="F309" s="151"/>
      <c r="G309" s="151"/>
    </row>
    <row r="310" spans="1:7" x14ac:dyDescent="0.25">
      <c r="A310" s="63" t="s">
        <v>214</v>
      </c>
      <c r="B310" s="196" t="s">
        <v>501</v>
      </c>
      <c r="C310" s="197">
        <v>262.90083767722047</v>
      </c>
      <c r="D310" s="151"/>
      <c r="E310" s="151"/>
      <c r="F310" s="151"/>
      <c r="G310" s="151"/>
    </row>
    <row r="311" spans="1:7" x14ac:dyDescent="0.25">
      <c r="A311" s="63" t="s">
        <v>215</v>
      </c>
      <c r="B311" s="196" t="s">
        <v>501</v>
      </c>
      <c r="C311" s="197">
        <v>609.07149568634145</v>
      </c>
      <c r="D311" s="151"/>
      <c r="E311" s="151"/>
      <c r="F311" s="151"/>
      <c r="G311" s="151"/>
    </row>
    <row r="312" spans="1:7" x14ac:dyDescent="0.25">
      <c r="A312" s="63" t="s">
        <v>216</v>
      </c>
      <c r="B312" s="196" t="s">
        <v>501</v>
      </c>
      <c r="C312" s="197">
        <v>458.18534192935965</v>
      </c>
      <c r="D312" s="151"/>
      <c r="E312" s="151"/>
      <c r="F312" s="151"/>
      <c r="G312" s="151"/>
    </row>
    <row r="313" spans="1:7" x14ac:dyDescent="0.25">
      <c r="A313" s="63" t="s">
        <v>217</v>
      </c>
      <c r="B313" s="196" t="s">
        <v>501</v>
      </c>
      <c r="C313" s="197">
        <v>462.26265914772398</v>
      </c>
      <c r="D313" s="151"/>
      <c r="E313" s="151"/>
      <c r="F313" s="151"/>
      <c r="G313" s="151"/>
    </row>
    <row r="314" spans="1:7" x14ac:dyDescent="0.25">
      <c r="A314" s="63" t="s">
        <v>218</v>
      </c>
      <c r="B314" s="196" t="s">
        <v>501</v>
      </c>
      <c r="C314" s="197">
        <v>337.37329219920667</v>
      </c>
      <c r="D314" s="151"/>
      <c r="E314" s="151"/>
      <c r="F314" s="151"/>
      <c r="G314" s="151"/>
    </row>
    <row r="315" spans="1:7" x14ac:dyDescent="0.25">
      <c r="A315" s="63" t="s">
        <v>219</v>
      </c>
      <c r="B315" s="196" t="s">
        <v>501</v>
      </c>
      <c r="C315" s="197">
        <v>441.3279908414425</v>
      </c>
      <c r="D315" s="151"/>
      <c r="E315" s="151"/>
      <c r="F315" s="151"/>
      <c r="G315" s="151"/>
    </row>
    <row r="316" spans="1:7" x14ac:dyDescent="0.25">
      <c r="A316" s="63" t="s">
        <v>220</v>
      </c>
      <c r="B316" s="196" t="s">
        <v>501</v>
      </c>
      <c r="C316" s="197">
        <v>497.46760775379857</v>
      </c>
      <c r="D316" s="151"/>
      <c r="E316" s="151"/>
      <c r="F316" s="151"/>
      <c r="G316" s="151"/>
    </row>
    <row r="317" spans="1:7" x14ac:dyDescent="0.25">
      <c r="A317" s="63" t="s">
        <v>221</v>
      </c>
      <c r="B317" s="196" t="s">
        <v>416</v>
      </c>
      <c r="C317" s="197">
        <v>442.48482520169034</v>
      </c>
      <c r="D317" s="151"/>
      <c r="E317" s="151"/>
      <c r="F317" s="151"/>
      <c r="G317" s="151"/>
    </row>
    <row r="318" spans="1:7" x14ac:dyDescent="0.25">
      <c r="A318" s="63" t="s">
        <v>222</v>
      </c>
      <c r="B318" s="196" t="s">
        <v>416</v>
      </c>
      <c r="C318" s="197">
        <v>395.13052922846168</v>
      </c>
      <c r="D318" s="151"/>
      <c r="E318" s="151"/>
      <c r="F318" s="151"/>
      <c r="G318" s="151"/>
    </row>
    <row r="319" spans="1:7" x14ac:dyDescent="0.25">
      <c r="A319" s="63" t="s">
        <v>223</v>
      </c>
      <c r="B319" s="196" t="s">
        <v>417</v>
      </c>
      <c r="C319" s="197">
        <v>351.78897591914028</v>
      </c>
      <c r="D319" s="151"/>
      <c r="E319" s="151"/>
      <c r="F319" s="151"/>
      <c r="G319" s="151"/>
    </row>
    <row r="320" spans="1:7" x14ac:dyDescent="0.25">
      <c r="A320" s="63" t="s">
        <v>224</v>
      </c>
      <c r="B320" s="196" t="s">
        <v>501</v>
      </c>
      <c r="C320" s="197">
        <v>397.63461538461536</v>
      </c>
      <c r="D320" s="151"/>
      <c r="E320" s="151"/>
      <c r="F320" s="151"/>
      <c r="G320" s="151"/>
    </row>
    <row r="321" spans="1:7" x14ac:dyDescent="0.25">
      <c r="A321" s="63" t="s">
        <v>225</v>
      </c>
      <c r="B321" s="196" t="s">
        <v>501</v>
      </c>
      <c r="C321" s="197">
        <v>331.71065820247242</v>
      </c>
      <c r="D321" s="151"/>
      <c r="E321" s="151"/>
      <c r="F321" s="151"/>
      <c r="G321" s="151"/>
    </row>
    <row r="322" spans="1:7" x14ac:dyDescent="0.25">
      <c r="A322" s="63" t="s">
        <v>226</v>
      </c>
      <c r="B322" s="196" t="s">
        <v>418</v>
      </c>
      <c r="C322" s="197">
        <v>417.66941101963266</v>
      </c>
      <c r="D322" s="151"/>
      <c r="E322" s="151"/>
      <c r="F322" s="151"/>
      <c r="G322" s="151"/>
    </row>
    <row r="323" spans="1:7" x14ac:dyDescent="0.25">
      <c r="A323" s="63" t="s">
        <v>227</v>
      </c>
      <c r="B323" s="196" t="s">
        <v>501</v>
      </c>
      <c r="C323" s="197">
        <v>303.60770293329</v>
      </c>
      <c r="D323" s="151"/>
      <c r="E323" s="151"/>
      <c r="F323" s="151"/>
      <c r="G323" s="151"/>
    </row>
    <row r="324" spans="1:7" x14ac:dyDescent="0.25">
      <c r="A324" s="63" t="s">
        <v>228</v>
      </c>
      <c r="B324" s="196" t="s">
        <v>425</v>
      </c>
      <c r="C324" s="197">
        <v>396.51254752851713</v>
      </c>
      <c r="D324" s="151"/>
      <c r="E324" s="151"/>
      <c r="F324" s="151"/>
      <c r="G324" s="151"/>
    </row>
    <row r="325" spans="1:7" x14ac:dyDescent="0.25">
      <c r="A325" s="63" t="s">
        <v>229</v>
      </c>
      <c r="B325" s="196" t="s">
        <v>501</v>
      </c>
      <c r="C325" s="197">
        <v>556.29822705102072</v>
      </c>
      <c r="D325" s="151"/>
      <c r="E325" s="151"/>
      <c r="F325" s="151"/>
      <c r="G325" s="151"/>
    </row>
    <row r="326" spans="1:7" x14ac:dyDescent="0.25">
      <c r="A326" s="63" t="s">
        <v>230</v>
      </c>
      <c r="B326" s="196" t="s">
        <v>501</v>
      </c>
      <c r="C326" s="197">
        <v>701.03857566765578</v>
      </c>
      <c r="D326" s="151"/>
      <c r="E326" s="151"/>
      <c r="F326" s="151"/>
      <c r="G326" s="151"/>
    </row>
    <row r="327" spans="1:7" x14ac:dyDescent="0.25">
      <c r="A327" s="63" t="s">
        <v>231</v>
      </c>
      <c r="B327" s="196" t="s">
        <v>501</v>
      </c>
      <c r="C327" s="197">
        <v>352.33868214407647</v>
      </c>
      <c r="D327" s="151"/>
      <c r="E327" s="151"/>
      <c r="F327" s="151"/>
      <c r="G327" s="151"/>
    </row>
    <row r="328" spans="1:7" x14ac:dyDescent="0.25">
      <c r="A328" s="63" t="s">
        <v>232</v>
      </c>
      <c r="B328" s="196" t="s">
        <v>501</v>
      </c>
      <c r="C328" s="197">
        <v>335.64834420259166</v>
      </c>
      <c r="D328" s="151"/>
      <c r="E328" s="151"/>
      <c r="F328" s="151"/>
      <c r="G328" s="151"/>
    </row>
    <row r="329" spans="1:7" x14ac:dyDescent="0.25">
      <c r="A329" s="63" t="s">
        <v>233</v>
      </c>
      <c r="B329" s="196" t="s">
        <v>501</v>
      </c>
      <c r="C329" s="197">
        <v>407.21311475409834</v>
      </c>
      <c r="D329" s="151"/>
      <c r="E329" s="151"/>
      <c r="F329" s="151"/>
      <c r="G329" s="151"/>
    </row>
    <row r="330" spans="1:7" x14ac:dyDescent="0.25">
      <c r="A330" s="63" t="s">
        <v>234</v>
      </c>
      <c r="B330" s="196" t="s">
        <v>418</v>
      </c>
      <c r="C330" s="197">
        <v>373.52852399637788</v>
      </c>
      <c r="D330" s="151"/>
      <c r="E330" s="151"/>
      <c r="F330" s="151"/>
      <c r="G330" s="151"/>
    </row>
    <row r="331" spans="1:7" x14ac:dyDescent="0.25">
      <c r="A331" s="63" t="s">
        <v>235</v>
      </c>
      <c r="B331" s="196" t="s">
        <v>501</v>
      </c>
      <c r="C331" s="197">
        <v>249.43988050784168</v>
      </c>
      <c r="D331" s="151"/>
      <c r="E331" s="151"/>
      <c r="F331" s="151"/>
      <c r="G331" s="151"/>
    </row>
    <row r="332" spans="1:7" x14ac:dyDescent="0.25">
      <c r="A332" s="63" t="s">
        <v>236</v>
      </c>
      <c r="B332" s="196" t="s">
        <v>425</v>
      </c>
      <c r="C332" s="197">
        <v>360.81163266434453</v>
      </c>
      <c r="D332" s="151"/>
      <c r="E332" s="151"/>
      <c r="F332" s="151"/>
      <c r="G332" s="151"/>
    </row>
    <row r="333" spans="1:7" x14ac:dyDescent="0.25">
      <c r="A333" s="63" t="s">
        <v>237</v>
      </c>
      <c r="B333" s="196" t="s">
        <v>417</v>
      </c>
      <c r="C333" s="197">
        <v>484.10146480886033</v>
      </c>
      <c r="D333" s="151"/>
      <c r="E333" s="151"/>
      <c r="F333" s="151"/>
      <c r="G333" s="151"/>
    </row>
    <row r="334" spans="1:7" x14ac:dyDescent="0.25">
      <c r="A334" s="63" t="s">
        <v>238</v>
      </c>
      <c r="B334" s="196" t="s">
        <v>502</v>
      </c>
      <c r="C334" s="197">
        <v>567.59410801963998</v>
      </c>
      <c r="D334" s="151"/>
      <c r="E334" s="151"/>
      <c r="F334" s="151"/>
      <c r="G334" s="151"/>
    </row>
    <row r="335" spans="1:7" x14ac:dyDescent="0.25">
      <c r="A335" s="63" t="s">
        <v>239</v>
      </c>
      <c r="B335" s="196" t="s">
        <v>416</v>
      </c>
      <c r="C335" s="197">
        <v>331.66909368282364</v>
      </c>
      <c r="D335" s="151"/>
      <c r="E335" s="151"/>
      <c r="F335" s="151"/>
      <c r="G335" s="151"/>
    </row>
    <row r="336" spans="1:7" x14ac:dyDescent="0.25">
      <c r="A336" s="63" t="s">
        <v>240</v>
      </c>
      <c r="B336" s="196" t="s">
        <v>501</v>
      </c>
      <c r="C336" s="197">
        <v>384.36886854153039</v>
      </c>
      <c r="D336" s="151"/>
      <c r="E336" s="151"/>
      <c r="F336" s="151"/>
      <c r="G336" s="151"/>
    </row>
    <row r="337" spans="1:7" x14ac:dyDescent="0.25">
      <c r="A337" s="63" t="s">
        <v>241</v>
      </c>
      <c r="B337" s="196" t="s">
        <v>501</v>
      </c>
      <c r="C337" s="197">
        <v>391.51073577303083</v>
      </c>
      <c r="D337" s="151"/>
      <c r="E337" s="151"/>
      <c r="F337" s="151"/>
      <c r="G337" s="151"/>
    </row>
    <row r="338" spans="1:7" x14ac:dyDescent="0.25">
      <c r="A338" s="63" t="s">
        <v>242</v>
      </c>
      <c r="B338" s="196" t="s">
        <v>416</v>
      </c>
      <c r="C338" s="197">
        <v>501.38966092273483</v>
      </c>
      <c r="D338" s="151"/>
      <c r="E338" s="151"/>
      <c r="F338" s="151"/>
      <c r="G338" s="151"/>
    </row>
    <row r="339" spans="1:7" x14ac:dyDescent="0.25">
      <c r="A339" s="63" t="s">
        <v>243</v>
      </c>
      <c r="B339" s="196" t="s">
        <v>501</v>
      </c>
      <c r="C339" s="197">
        <v>422.55917159763311</v>
      </c>
      <c r="D339" s="151"/>
      <c r="E339" s="151"/>
      <c r="F339" s="151"/>
      <c r="G339" s="151"/>
    </row>
    <row r="340" spans="1:7" x14ac:dyDescent="0.25">
      <c r="A340" s="63" t="s">
        <v>244</v>
      </c>
      <c r="B340" s="196" t="s">
        <v>502</v>
      </c>
      <c r="C340" s="197">
        <v>461.84533417319528</v>
      </c>
      <c r="D340" s="151"/>
      <c r="E340" s="151"/>
      <c r="F340" s="151"/>
      <c r="G340" s="151"/>
    </row>
    <row r="341" spans="1:7" x14ac:dyDescent="0.25">
      <c r="A341" s="63" t="s">
        <v>245</v>
      </c>
      <c r="B341" s="196" t="s">
        <v>417</v>
      </c>
      <c r="C341" s="197">
        <v>279.71686599951181</v>
      </c>
      <c r="D341" s="151"/>
      <c r="E341" s="151"/>
      <c r="F341" s="151"/>
      <c r="G341" s="151"/>
    </row>
    <row r="342" spans="1:7" x14ac:dyDescent="0.25">
      <c r="A342" s="63" t="s">
        <v>246</v>
      </c>
      <c r="B342" s="196" t="s">
        <v>416</v>
      </c>
      <c r="C342" s="197">
        <v>575.59316031770118</v>
      </c>
      <c r="D342" s="151"/>
      <c r="E342" s="151"/>
      <c r="F342" s="151"/>
      <c r="G342" s="151"/>
    </row>
    <row r="343" spans="1:7" x14ac:dyDescent="0.25">
      <c r="A343" s="63" t="s">
        <v>247</v>
      </c>
      <c r="B343" s="196" t="s">
        <v>501</v>
      </c>
      <c r="C343" s="197">
        <v>325.45877273104708</v>
      </c>
      <c r="D343" s="151"/>
      <c r="E343" s="151"/>
      <c r="F343" s="151"/>
      <c r="G343" s="151"/>
    </row>
    <row r="344" spans="1:7" x14ac:dyDescent="0.25">
      <c r="A344" s="63" t="s">
        <v>248</v>
      </c>
      <c r="B344" s="196" t="s">
        <v>501</v>
      </c>
      <c r="C344" s="197">
        <v>499.10522254510829</v>
      </c>
      <c r="D344" s="151"/>
      <c r="E344" s="151"/>
      <c r="F344" s="151"/>
      <c r="G344" s="151"/>
    </row>
    <row r="345" spans="1:7" x14ac:dyDescent="0.25">
      <c r="A345" s="63" t="s">
        <v>248</v>
      </c>
      <c r="B345" s="196" t="s">
        <v>416</v>
      </c>
      <c r="C345" s="197">
        <v>511.09862320876653</v>
      </c>
      <c r="D345" s="151"/>
      <c r="E345" s="151"/>
      <c r="F345" s="151"/>
      <c r="G345" s="151"/>
    </row>
    <row r="346" spans="1:7" x14ac:dyDescent="0.25">
      <c r="A346" s="330" t="s">
        <v>10</v>
      </c>
      <c r="B346" s="331" t="s">
        <v>129</v>
      </c>
      <c r="C346" s="332">
        <v>462</v>
      </c>
      <c r="D346" s="151"/>
      <c r="E346" s="151"/>
      <c r="F346" s="151"/>
      <c r="G346" s="151"/>
    </row>
    <row r="347" spans="1:7" x14ac:dyDescent="0.25">
      <c r="A347" s="151"/>
      <c r="B347" s="151"/>
      <c r="C347" s="151"/>
      <c r="D347" s="151"/>
      <c r="E347" s="151"/>
      <c r="F347" s="151"/>
      <c r="G347" s="151"/>
    </row>
    <row r="348" spans="1:7" x14ac:dyDescent="0.25">
      <c r="A348" s="151"/>
      <c r="B348" s="151"/>
      <c r="C348" s="151"/>
      <c r="D348" s="151"/>
      <c r="E348" s="151"/>
      <c r="F348" s="151"/>
      <c r="G348" s="151"/>
    </row>
    <row r="349" spans="1:7" x14ac:dyDescent="0.25">
      <c r="A349" s="151"/>
      <c r="B349" s="151"/>
      <c r="C349" s="151"/>
      <c r="D349" s="151"/>
      <c r="E349" s="151"/>
      <c r="F349" s="151"/>
      <c r="G349" s="151"/>
    </row>
    <row r="350" spans="1:7" x14ac:dyDescent="0.25">
      <c r="A350" s="151"/>
      <c r="B350" s="151"/>
      <c r="C350" s="151"/>
      <c r="D350" s="151"/>
      <c r="E350" s="151"/>
      <c r="F350" s="151"/>
      <c r="G350" s="151"/>
    </row>
    <row r="351" spans="1:7" x14ac:dyDescent="0.25">
      <c r="A351" s="151"/>
      <c r="B351" s="151"/>
      <c r="C351" s="151"/>
      <c r="D351" s="151"/>
      <c r="E351" s="151"/>
      <c r="F351" s="151"/>
      <c r="G351" s="151"/>
    </row>
    <row r="352" spans="1:7" x14ac:dyDescent="0.25">
      <c r="A352" s="151"/>
      <c r="B352" s="151"/>
      <c r="C352" s="151"/>
      <c r="D352" s="151"/>
      <c r="E352" s="151"/>
      <c r="F352" s="151"/>
      <c r="G352" s="151"/>
    </row>
    <row r="353" spans="1:7" x14ac:dyDescent="0.25">
      <c r="A353" s="151"/>
      <c r="B353" s="151"/>
      <c r="C353" s="151"/>
      <c r="D353" s="151"/>
      <c r="E353" s="151"/>
      <c r="F353" s="151"/>
      <c r="G353" s="151"/>
    </row>
    <row r="354" spans="1:7" x14ac:dyDescent="0.25">
      <c r="A354" s="151"/>
      <c r="B354" s="151"/>
      <c r="C354" s="151"/>
      <c r="D354" s="151"/>
      <c r="E354" s="151"/>
      <c r="F354" s="151"/>
      <c r="G354" s="151"/>
    </row>
    <row r="355" spans="1:7" x14ac:dyDescent="0.25">
      <c r="A355" s="151"/>
      <c r="B355" s="151"/>
      <c r="C355" s="151"/>
      <c r="D355" s="151"/>
      <c r="E355" s="151"/>
      <c r="F355" s="151"/>
      <c r="G355" s="151"/>
    </row>
    <row r="356" spans="1:7" x14ac:dyDescent="0.25">
      <c r="A356" s="151"/>
      <c r="B356" s="151"/>
      <c r="C356" s="151"/>
      <c r="D356" s="151"/>
      <c r="E356" s="151"/>
      <c r="F356" s="151"/>
      <c r="G356" s="151"/>
    </row>
    <row r="357" spans="1:7" x14ac:dyDescent="0.25">
      <c r="A357" s="151"/>
      <c r="B357" s="151"/>
      <c r="C357" s="151"/>
      <c r="D357" s="151"/>
      <c r="E357" s="151"/>
      <c r="F357" s="151"/>
      <c r="G357" s="151"/>
    </row>
    <row r="358" spans="1:7" x14ac:dyDescent="0.25">
      <c r="A358" s="151"/>
      <c r="B358" s="151"/>
      <c r="C358" s="151"/>
      <c r="D358" s="151"/>
      <c r="E358" s="151"/>
      <c r="F358" s="151"/>
      <c r="G358" s="151"/>
    </row>
    <row r="359" spans="1:7" x14ac:dyDescent="0.25">
      <c r="A359" s="151"/>
      <c r="B359" s="151"/>
      <c r="C359" s="151"/>
      <c r="D359" s="151"/>
      <c r="E359" s="151"/>
      <c r="F359" s="151"/>
      <c r="G359" s="151"/>
    </row>
    <row r="360" spans="1:7" x14ac:dyDescent="0.25">
      <c r="A360" s="151"/>
      <c r="B360" s="151"/>
      <c r="C360" s="151"/>
      <c r="D360" s="151"/>
      <c r="E360" s="151"/>
      <c r="F360" s="151"/>
      <c r="G360" s="151"/>
    </row>
    <row r="361" spans="1:7" x14ac:dyDescent="0.25">
      <c r="A361" s="151"/>
      <c r="B361" s="151"/>
      <c r="C361" s="151"/>
      <c r="D361" s="151"/>
      <c r="E361" s="151"/>
      <c r="F361" s="151"/>
      <c r="G361" s="151"/>
    </row>
    <row r="362" spans="1:7" x14ac:dyDescent="0.25">
      <c r="A362" s="151"/>
      <c r="B362" s="151"/>
      <c r="C362" s="151"/>
      <c r="D362" s="151"/>
      <c r="E362" s="151"/>
      <c r="F362" s="151"/>
      <c r="G362" s="151"/>
    </row>
    <row r="363" spans="1:7" x14ac:dyDescent="0.25">
      <c r="A363" s="151"/>
      <c r="B363" s="151"/>
      <c r="C363" s="151"/>
      <c r="D363" s="151"/>
      <c r="E363" s="151"/>
      <c r="F363" s="151"/>
      <c r="G363" s="151"/>
    </row>
    <row r="364" spans="1:7" x14ac:dyDescent="0.25">
      <c r="A364" s="151"/>
      <c r="B364" s="151"/>
      <c r="C364" s="151"/>
      <c r="D364" s="151"/>
      <c r="E364" s="151"/>
      <c r="F364" s="151"/>
      <c r="G364" s="151"/>
    </row>
    <row r="365" spans="1:7" x14ac:dyDescent="0.25">
      <c r="A365" s="151"/>
      <c r="B365" s="151"/>
      <c r="C365" s="151"/>
      <c r="D365" s="151"/>
      <c r="E365" s="151"/>
      <c r="F365" s="151"/>
      <c r="G365" s="151"/>
    </row>
    <row r="366" spans="1:7" x14ac:dyDescent="0.25">
      <c r="A366" s="151"/>
      <c r="B366" s="151"/>
      <c r="C366" s="151"/>
      <c r="D366" s="151"/>
      <c r="E366" s="151"/>
      <c r="F366" s="151"/>
      <c r="G366" s="151"/>
    </row>
    <row r="367" spans="1:7" x14ac:dyDescent="0.25">
      <c r="A367" s="151"/>
      <c r="B367" s="151"/>
      <c r="C367" s="151"/>
      <c r="D367" s="151"/>
      <c r="E367" s="151"/>
      <c r="F367" s="151"/>
      <c r="G367" s="151"/>
    </row>
    <row r="368" spans="1:7" x14ac:dyDescent="0.25">
      <c r="A368" s="151"/>
      <c r="B368" s="151"/>
      <c r="C368" s="151"/>
      <c r="D368" s="151"/>
      <c r="E368" s="151"/>
      <c r="F368" s="151"/>
      <c r="G368" s="151"/>
    </row>
    <row r="369" spans="1:7" x14ac:dyDescent="0.25">
      <c r="A369" s="151"/>
      <c r="B369" s="151"/>
      <c r="C369" s="151"/>
      <c r="D369" s="151"/>
      <c r="E369" s="151"/>
      <c r="F369" s="151"/>
      <c r="G369" s="151"/>
    </row>
    <row r="370" spans="1:7" x14ac:dyDescent="0.25">
      <c r="A370" s="151"/>
      <c r="B370" s="151"/>
      <c r="C370" s="151"/>
      <c r="D370" s="151"/>
      <c r="E370" s="151"/>
      <c r="F370" s="151"/>
      <c r="G370" s="151"/>
    </row>
    <row r="371" spans="1:7" x14ac:dyDescent="0.25">
      <c r="A371" s="151"/>
      <c r="B371" s="151"/>
      <c r="C371" s="151"/>
      <c r="D371" s="151"/>
      <c r="E371" s="151"/>
      <c r="F371" s="151"/>
      <c r="G371" s="151"/>
    </row>
    <row r="372" spans="1:7" x14ac:dyDescent="0.25">
      <c r="A372" s="151"/>
      <c r="B372" s="151"/>
      <c r="C372" s="151"/>
      <c r="D372" s="151"/>
      <c r="E372" s="151"/>
      <c r="F372" s="151"/>
      <c r="G372" s="151"/>
    </row>
    <row r="373" spans="1:7" x14ac:dyDescent="0.25">
      <c r="A373" s="151"/>
      <c r="B373" s="151"/>
      <c r="C373" s="151"/>
      <c r="D373" s="151"/>
      <c r="E373" s="151"/>
      <c r="F373" s="151"/>
      <c r="G373" s="151"/>
    </row>
    <row r="374" spans="1:7" x14ac:dyDescent="0.25">
      <c r="A374" s="151"/>
      <c r="B374" s="151"/>
      <c r="C374" s="151"/>
      <c r="D374" s="151"/>
      <c r="E374" s="151"/>
      <c r="F374" s="151"/>
      <c r="G374" s="151"/>
    </row>
    <row r="375" spans="1:7" x14ac:dyDescent="0.25">
      <c r="A375" s="151"/>
      <c r="B375" s="151"/>
      <c r="C375" s="151"/>
      <c r="D375" s="151"/>
      <c r="E375" s="151"/>
      <c r="F375" s="151"/>
      <c r="G375" s="151"/>
    </row>
    <row r="376" spans="1:7" x14ac:dyDescent="0.25">
      <c r="A376" s="151"/>
      <c r="B376" s="151"/>
      <c r="C376" s="151"/>
      <c r="D376" s="151"/>
      <c r="E376" s="151"/>
      <c r="F376" s="151"/>
      <c r="G376" s="151"/>
    </row>
    <row r="377" spans="1:7" x14ac:dyDescent="0.25">
      <c r="A377" s="151"/>
      <c r="B377" s="151"/>
      <c r="C377" s="151"/>
      <c r="D377" s="151"/>
      <c r="E377" s="151"/>
      <c r="F377" s="151"/>
      <c r="G377" s="151"/>
    </row>
    <row r="378" spans="1:7" x14ac:dyDescent="0.25">
      <c r="A378" s="151"/>
      <c r="B378" s="151"/>
      <c r="C378" s="151"/>
      <c r="D378" s="151"/>
      <c r="E378" s="151"/>
      <c r="F378" s="151"/>
      <c r="G378" s="151"/>
    </row>
    <row r="379" spans="1:7" x14ac:dyDescent="0.25">
      <c r="A379" s="151"/>
      <c r="B379" s="151"/>
      <c r="C379" s="151"/>
      <c r="D379" s="151"/>
      <c r="E379" s="151"/>
      <c r="F379" s="151"/>
      <c r="G379" s="151"/>
    </row>
    <row r="380" spans="1:7" x14ac:dyDescent="0.25">
      <c r="A380" s="151"/>
      <c r="B380" s="151"/>
      <c r="C380" s="151"/>
      <c r="D380" s="151"/>
      <c r="E380" s="151"/>
      <c r="F380" s="151"/>
      <c r="G380" s="151"/>
    </row>
    <row r="381" spans="1:7" x14ac:dyDescent="0.25">
      <c r="A381" s="151"/>
      <c r="B381" s="151"/>
      <c r="C381" s="151"/>
      <c r="D381" s="151"/>
      <c r="E381" s="151"/>
      <c r="F381" s="151"/>
      <c r="G381" s="151"/>
    </row>
    <row r="382" spans="1:7" x14ac:dyDescent="0.25">
      <c r="A382" s="151"/>
      <c r="B382" s="151"/>
      <c r="C382" s="151"/>
      <c r="D382" s="151"/>
      <c r="E382" s="151"/>
      <c r="F382" s="151"/>
      <c r="G382" s="151"/>
    </row>
    <row r="383" spans="1:7" x14ac:dyDescent="0.25">
      <c r="A383" s="151"/>
      <c r="B383" s="151"/>
      <c r="C383" s="151"/>
      <c r="D383" s="151"/>
      <c r="E383" s="151"/>
      <c r="F383" s="151"/>
      <c r="G383" s="151"/>
    </row>
    <row r="384" spans="1:7" x14ac:dyDescent="0.25">
      <c r="A384" s="151"/>
      <c r="B384" s="151"/>
      <c r="C384" s="151"/>
      <c r="D384" s="151"/>
      <c r="E384" s="151"/>
      <c r="F384" s="151"/>
      <c r="G384" s="151"/>
    </row>
    <row r="385" spans="1:7" x14ac:dyDescent="0.25">
      <c r="A385" s="151"/>
      <c r="B385" s="151"/>
      <c r="C385" s="151"/>
      <c r="D385" s="151"/>
      <c r="E385" s="151"/>
      <c r="F385" s="151"/>
      <c r="G385" s="151"/>
    </row>
    <row r="386" spans="1:7" x14ac:dyDescent="0.25">
      <c r="A386" s="151"/>
      <c r="B386" s="151"/>
      <c r="C386" s="151"/>
      <c r="D386" s="151"/>
      <c r="E386" s="151"/>
      <c r="F386" s="151"/>
      <c r="G386" s="151"/>
    </row>
    <row r="387" spans="1:7" x14ac:dyDescent="0.25">
      <c r="A387" s="151"/>
      <c r="B387" s="151"/>
      <c r="C387" s="151"/>
      <c r="D387" s="151"/>
      <c r="E387" s="151"/>
      <c r="F387" s="151"/>
      <c r="G387" s="151"/>
    </row>
    <row r="388" spans="1:7" x14ac:dyDescent="0.25">
      <c r="A388" s="151"/>
      <c r="B388" s="151"/>
      <c r="C388" s="151"/>
      <c r="D388" s="151"/>
      <c r="E388" s="151"/>
      <c r="F388" s="151"/>
      <c r="G388" s="151"/>
    </row>
    <row r="389" spans="1:7" x14ac:dyDescent="0.25">
      <c r="A389" s="151"/>
      <c r="B389" s="151"/>
      <c r="C389" s="151"/>
      <c r="D389" s="151"/>
      <c r="E389" s="151"/>
      <c r="F389" s="151"/>
      <c r="G389" s="151"/>
    </row>
    <row r="390" spans="1:7" x14ac:dyDescent="0.25">
      <c r="A390" s="151"/>
      <c r="B390" s="151"/>
      <c r="C390" s="151"/>
      <c r="D390" s="151"/>
      <c r="E390" s="151"/>
      <c r="F390" s="151"/>
      <c r="G390" s="151"/>
    </row>
    <row r="391" spans="1:7" x14ac:dyDescent="0.25">
      <c r="A391" s="151"/>
      <c r="B391" s="151"/>
      <c r="C391" s="151"/>
      <c r="D391" s="151"/>
      <c r="E391" s="151"/>
      <c r="F391" s="151"/>
      <c r="G391" s="151"/>
    </row>
    <row r="392" spans="1:7" x14ac:dyDescent="0.25">
      <c r="A392" s="151"/>
      <c r="B392" s="151"/>
      <c r="C392" s="151"/>
      <c r="D392" s="151"/>
      <c r="E392" s="151"/>
      <c r="F392" s="151"/>
      <c r="G392" s="151"/>
    </row>
    <row r="393" spans="1:7" x14ac:dyDescent="0.25">
      <c r="A393" s="151"/>
      <c r="B393" s="151"/>
      <c r="C393" s="151"/>
      <c r="D393" s="151"/>
      <c r="E393" s="151"/>
      <c r="F393" s="151"/>
      <c r="G393" s="151"/>
    </row>
    <row r="394" spans="1:7" x14ac:dyDescent="0.25">
      <c r="A394" s="151"/>
      <c r="B394" s="151"/>
      <c r="C394" s="151"/>
      <c r="D394" s="151"/>
      <c r="E394" s="151"/>
      <c r="F394" s="151"/>
      <c r="G394" s="151"/>
    </row>
    <row r="395" spans="1:7" x14ac:dyDescent="0.25">
      <c r="A395" s="151"/>
      <c r="B395" s="151"/>
      <c r="C395" s="151"/>
      <c r="D395" s="151"/>
      <c r="E395" s="151"/>
      <c r="F395" s="151"/>
      <c r="G395" s="151"/>
    </row>
    <row r="396" spans="1:7" x14ac:dyDescent="0.25">
      <c r="A396" s="151"/>
      <c r="B396" s="151"/>
      <c r="C396" s="151"/>
      <c r="D396" s="151"/>
      <c r="E396" s="151"/>
      <c r="F396" s="151"/>
      <c r="G396" s="151"/>
    </row>
    <row r="397" spans="1:7" x14ac:dyDescent="0.25">
      <c r="A397" s="151"/>
      <c r="B397" s="151"/>
      <c r="C397" s="151"/>
      <c r="D397" s="151"/>
      <c r="E397" s="151"/>
      <c r="F397" s="151"/>
      <c r="G397" s="151"/>
    </row>
    <row r="398" spans="1:7" x14ac:dyDescent="0.25">
      <c r="A398" s="151"/>
      <c r="B398" s="151"/>
      <c r="C398" s="151"/>
      <c r="D398" s="151"/>
      <c r="E398" s="151"/>
      <c r="F398" s="151"/>
      <c r="G398" s="151"/>
    </row>
    <row r="399" spans="1:7" x14ac:dyDescent="0.25">
      <c r="A399" s="151"/>
      <c r="B399" s="151"/>
      <c r="C399" s="151"/>
      <c r="D399" s="151"/>
      <c r="E399" s="151"/>
      <c r="F399" s="151"/>
      <c r="G399" s="151"/>
    </row>
    <row r="400" spans="1:7" x14ac:dyDescent="0.25">
      <c r="A400" s="151"/>
      <c r="B400" s="151"/>
      <c r="C400" s="151"/>
      <c r="D400" s="151"/>
      <c r="E400" s="151"/>
      <c r="F400" s="151"/>
      <c r="G400" s="151"/>
    </row>
    <row r="401" spans="1:7" x14ac:dyDescent="0.25">
      <c r="A401" s="151"/>
      <c r="B401" s="151"/>
      <c r="C401" s="151"/>
      <c r="D401" s="151"/>
      <c r="E401" s="151"/>
      <c r="F401" s="151"/>
      <c r="G401" s="151"/>
    </row>
    <row r="402" spans="1:7" x14ac:dyDescent="0.25">
      <c r="A402" s="151"/>
      <c r="B402" s="151"/>
      <c r="C402" s="151"/>
      <c r="D402" s="151"/>
      <c r="E402" s="151"/>
      <c r="F402" s="151"/>
      <c r="G402" s="151"/>
    </row>
    <row r="403" spans="1:7" x14ac:dyDescent="0.25">
      <c r="A403" s="151"/>
      <c r="B403" s="151"/>
      <c r="C403" s="151"/>
      <c r="D403" s="151"/>
      <c r="E403" s="151"/>
      <c r="F403" s="151"/>
      <c r="G403" s="151"/>
    </row>
    <row r="404" spans="1:7" x14ac:dyDescent="0.25">
      <c r="A404" s="151"/>
      <c r="B404" s="151"/>
      <c r="C404" s="151"/>
      <c r="D404" s="151"/>
      <c r="E404" s="151"/>
      <c r="F404" s="151"/>
      <c r="G404" s="151"/>
    </row>
    <row r="405" spans="1:7" x14ac:dyDescent="0.25">
      <c r="A405" s="151"/>
      <c r="B405" s="151"/>
      <c r="C405" s="151"/>
      <c r="D405" s="151"/>
      <c r="E405" s="151"/>
      <c r="F405" s="151"/>
      <c r="G405" s="151"/>
    </row>
    <row r="406" spans="1:7" x14ac:dyDescent="0.25">
      <c r="A406" s="151"/>
      <c r="B406" s="151"/>
      <c r="C406" s="151"/>
      <c r="D406" s="151"/>
      <c r="E406" s="151"/>
      <c r="F406" s="151"/>
      <c r="G406" s="151"/>
    </row>
    <row r="407" spans="1:7" x14ac:dyDescent="0.25">
      <c r="A407" s="151"/>
      <c r="B407" s="151"/>
      <c r="C407" s="151"/>
      <c r="D407" s="151"/>
      <c r="E407" s="151"/>
      <c r="F407" s="151"/>
      <c r="G407" s="151"/>
    </row>
    <row r="408" spans="1:7" x14ac:dyDescent="0.25">
      <c r="A408" s="151"/>
      <c r="B408" s="151"/>
      <c r="C408" s="151"/>
      <c r="D408" s="151"/>
      <c r="E408" s="151"/>
      <c r="F408" s="151"/>
      <c r="G408" s="151"/>
    </row>
    <row r="409" spans="1:7" x14ac:dyDescent="0.25">
      <c r="A409" s="151"/>
      <c r="B409" s="151"/>
      <c r="C409" s="151"/>
      <c r="D409" s="151"/>
      <c r="E409" s="151"/>
      <c r="F409" s="151"/>
      <c r="G409" s="151"/>
    </row>
    <row r="410" spans="1:7" x14ac:dyDescent="0.25">
      <c r="A410" s="151"/>
      <c r="B410" s="151"/>
      <c r="C410" s="151"/>
      <c r="D410" s="151"/>
      <c r="E410" s="151"/>
      <c r="F410" s="151"/>
      <c r="G410" s="151"/>
    </row>
    <row r="411" spans="1:7" x14ac:dyDescent="0.25">
      <c r="A411" s="151"/>
      <c r="B411" s="151"/>
      <c r="C411" s="151"/>
      <c r="D411" s="151"/>
      <c r="E411" s="151"/>
      <c r="F411" s="151"/>
      <c r="G411" s="151"/>
    </row>
    <row r="412" spans="1:7" x14ac:dyDescent="0.25">
      <c r="A412" s="151"/>
      <c r="B412" s="151"/>
      <c r="C412" s="151"/>
      <c r="D412" s="151"/>
      <c r="E412" s="151"/>
      <c r="F412" s="151"/>
      <c r="G412" s="151"/>
    </row>
    <row r="413" spans="1:7" x14ac:dyDescent="0.25">
      <c r="A413" s="151"/>
      <c r="B413" s="151"/>
      <c r="C413" s="151"/>
      <c r="D413" s="151"/>
      <c r="E413" s="151"/>
      <c r="F413" s="151"/>
      <c r="G413" s="151"/>
    </row>
    <row r="414" spans="1:7" x14ac:dyDescent="0.25">
      <c r="A414" s="151"/>
      <c r="B414" s="151"/>
      <c r="C414" s="151"/>
      <c r="D414" s="151"/>
      <c r="E414" s="151"/>
      <c r="F414" s="151"/>
      <c r="G414" s="151"/>
    </row>
    <row r="415" spans="1:7" x14ac:dyDescent="0.25">
      <c r="A415" s="151"/>
      <c r="B415" s="151"/>
      <c r="C415" s="151"/>
      <c r="D415" s="151"/>
      <c r="E415" s="151"/>
      <c r="F415" s="151"/>
      <c r="G415" s="151"/>
    </row>
    <row r="416" spans="1:7" x14ac:dyDescent="0.25">
      <c r="A416" s="151"/>
      <c r="B416" s="151"/>
      <c r="C416" s="151"/>
      <c r="D416" s="151"/>
      <c r="E416" s="151"/>
      <c r="F416" s="151"/>
      <c r="G416" s="151"/>
    </row>
    <row r="417" spans="1:7" x14ac:dyDescent="0.25">
      <c r="A417" s="151"/>
      <c r="B417" s="151"/>
      <c r="C417" s="151"/>
      <c r="D417" s="151"/>
      <c r="E417" s="151"/>
      <c r="F417" s="151"/>
      <c r="G417" s="151"/>
    </row>
    <row r="418" spans="1:7" x14ac:dyDescent="0.25">
      <c r="A418" s="151"/>
      <c r="B418" s="151"/>
      <c r="C418" s="151"/>
      <c r="D418" s="151"/>
      <c r="E418" s="151"/>
      <c r="F418" s="151"/>
      <c r="G418" s="151"/>
    </row>
    <row r="419" spans="1:7" x14ac:dyDescent="0.25">
      <c r="A419" s="151"/>
      <c r="B419" s="151"/>
      <c r="C419" s="151"/>
      <c r="D419" s="151"/>
      <c r="E419" s="151"/>
      <c r="F419" s="151"/>
      <c r="G419" s="151"/>
    </row>
    <row r="420" spans="1:7" x14ac:dyDescent="0.25">
      <c r="A420" s="151"/>
      <c r="B420" s="151"/>
      <c r="C420" s="151"/>
      <c r="D420" s="151"/>
      <c r="E420" s="151"/>
      <c r="F420" s="151"/>
      <c r="G420" s="151"/>
    </row>
    <row r="421" spans="1:7" x14ac:dyDescent="0.25">
      <c r="A421" s="151"/>
      <c r="B421" s="151"/>
      <c r="C421" s="151"/>
      <c r="D421" s="151"/>
      <c r="E421" s="151"/>
      <c r="F421" s="151"/>
      <c r="G421" s="151"/>
    </row>
    <row r="422" spans="1:7" x14ac:dyDescent="0.25">
      <c r="A422" s="151"/>
      <c r="B422" s="151"/>
      <c r="C422" s="151"/>
      <c r="D422" s="151"/>
      <c r="E422" s="151"/>
      <c r="F422" s="151"/>
      <c r="G422" s="151"/>
    </row>
    <row r="423" spans="1:7" x14ac:dyDescent="0.25">
      <c r="A423" s="151"/>
      <c r="B423" s="151"/>
      <c r="C423" s="151"/>
      <c r="D423" s="151"/>
      <c r="E423" s="151"/>
      <c r="F423" s="151"/>
      <c r="G423" s="151"/>
    </row>
    <row r="424" spans="1:7" x14ac:dyDescent="0.25">
      <c r="A424" s="151"/>
      <c r="B424" s="151"/>
      <c r="C424" s="151"/>
      <c r="D424" s="151"/>
      <c r="E424" s="151"/>
      <c r="F424" s="151"/>
      <c r="G424" s="151"/>
    </row>
    <row r="425" spans="1:7" x14ac:dyDescent="0.25">
      <c r="A425" s="151"/>
      <c r="B425" s="151"/>
      <c r="C425" s="151"/>
      <c r="D425" s="151"/>
      <c r="E425" s="151"/>
      <c r="F425" s="151"/>
      <c r="G425" s="151"/>
    </row>
    <row r="426" spans="1:7" x14ac:dyDescent="0.25">
      <c r="A426" s="151"/>
      <c r="B426" s="151"/>
      <c r="C426" s="151"/>
      <c r="D426" s="151"/>
      <c r="E426" s="151"/>
      <c r="F426" s="151"/>
      <c r="G426" s="151"/>
    </row>
    <row r="427" spans="1:7" x14ac:dyDescent="0.25">
      <c r="A427" s="151"/>
      <c r="B427" s="151"/>
      <c r="C427" s="151"/>
      <c r="D427" s="151"/>
      <c r="E427" s="151"/>
      <c r="F427" s="151"/>
      <c r="G427" s="151"/>
    </row>
    <row r="428" spans="1:7" x14ac:dyDescent="0.25">
      <c r="A428" s="151"/>
      <c r="B428" s="151"/>
      <c r="C428" s="151"/>
      <c r="D428" s="151"/>
      <c r="E428" s="151"/>
      <c r="F428" s="151"/>
      <c r="G428" s="151"/>
    </row>
    <row r="429" spans="1:7" x14ac:dyDescent="0.25">
      <c r="A429" s="151"/>
      <c r="B429" s="151"/>
      <c r="C429" s="151"/>
      <c r="D429" s="151"/>
      <c r="E429" s="151"/>
      <c r="F429" s="151"/>
      <c r="G429" s="151"/>
    </row>
    <row r="430" spans="1:7" x14ac:dyDescent="0.25">
      <c r="A430" s="151"/>
      <c r="B430" s="151"/>
      <c r="C430" s="151"/>
      <c r="D430" s="151"/>
      <c r="E430" s="151"/>
      <c r="F430" s="151"/>
      <c r="G430" s="151"/>
    </row>
    <row r="431" spans="1:7" x14ac:dyDescent="0.25">
      <c r="A431" s="151"/>
      <c r="B431" s="151"/>
      <c r="C431" s="151"/>
      <c r="D431" s="151"/>
      <c r="E431" s="151"/>
      <c r="F431" s="151"/>
      <c r="G431" s="151"/>
    </row>
    <row r="432" spans="1:7" x14ac:dyDescent="0.25">
      <c r="A432" s="151"/>
      <c r="B432" s="151"/>
      <c r="C432" s="151"/>
      <c r="D432" s="151"/>
      <c r="E432" s="151"/>
      <c r="F432" s="151"/>
      <c r="G432" s="151"/>
    </row>
    <row r="433" spans="1:7" x14ac:dyDescent="0.25">
      <c r="A433" s="151"/>
      <c r="B433" s="151"/>
      <c r="C433" s="151"/>
      <c r="D433" s="151"/>
      <c r="E433" s="151"/>
      <c r="F433" s="151"/>
      <c r="G433" s="151"/>
    </row>
    <row r="434" spans="1:7" x14ac:dyDescent="0.25">
      <c r="A434" s="151"/>
      <c r="B434" s="151"/>
      <c r="C434" s="151"/>
      <c r="D434" s="151"/>
      <c r="E434" s="151"/>
      <c r="F434" s="151"/>
      <c r="G434" s="151"/>
    </row>
    <row r="435" spans="1:7" x14ac:dyDescent="0.25">
      <c r="A435" s="151"/>
      <c r="B435" s="151"/>
      <c r="C435" s="151"/>
      <c r="D435" s="151"/>
      <c r="E435" s="151"/>
      <c r="F435" s="151"/>
      <c r="G435" s="151"/>
    </row>
    <row r="436" spans="1:7" x14ac:dyDescent="0.25">
      <c r="A436" s="151"/>
      <c r="B436" s="151"/>
      <c r="C436" s="151"/>
      <c r="D436" s="151"/>
      <c r="E436" s="151"/>
      <c r="F436" s="151"/>
      <c r="G436" s="151"/>
    </row>
    <row r="437" spans="1:7" x14ac:dyDescent="0.25">
      <c r="A437" s="151"/>
      <c r="B437" s="151"/>
      <c r="C437" s="151"/>
      <c r="D437" s="151"/>
      <c r="E437" s="151"/>
      <c r="F437" s="151"/>
      <c r="G437" s="151"/>
    </row>
    <row r="438" spans="1:7" x14ac:dyDescent="0.25">
      <c r="A438" s="151"/>
      <c r="B438" s="151"/>
      <c r="C438" s="151"/>
      <c r="D438" s="151"/>
      <c r="E438" s="151"/>
      <c r="F438" s="151"/>
      <c r="G438" s="151"/>
    </row>
    <row r="439" spans="1:7" x14ac:dyDescent="0.25">
      <c r="A439" s="151"/>
      <c r="B439" s="151"/>
      <c r="C439" s="151"/>
      <c r="D439" s="151"/>
      <c r="E439" s="151"/>
      <c r="F439" s="151"/>
      <c r="G439" s="151"/>
    </row>
    <row r="440" spans="1:7" x14ac:dyDescent="0.25">
      <c r="A440" s="151"/>
      <c r="B440" s="151"/>
      <c r="C440" s="151"/>
      <c r="D440" s="151"/>
      <c r="E440" s="151"/>
      <c r="F440" s="151"/>
      <c r="G440" s="151"/>
    </row>
    <row r="441" spans="1:7" x14ac:dyDescent="0.25">
      <c r="A441" s="151"/>
      <c r="B441" s="151"/>
      <c r="C441" s="151"/>
      <c r="D441" s="151"/>
      <c r="E441" s="151"/>
      <c r="F441" s="151"/>
      <c r="G441" s="151"/>
    </row>
    <row r="442" spans="1:7" x14ac:dyDescent="0.25">
      <c r="A442" s="151"/>
      <c r="B442" s="151"/>
      <c r="C442" s="151"/>
      <c r="D442" s="151"/>
      <c r="E442" s="151"/>
      <c r="F442" s="151"/>
      <c r="G442" s="151"/>
    </row>
    <row r="443" spans="1:7" x14ac:dyDescent="0.25">
      <c r="A443" s="151"/>
      <c r="B443" s="151"/>
      <c r="C443" s="151"/>
      <c r="D443" s="151"/>
      <c r="E443" s="151"/>
      <c r="F443" s="151"/>
      <c r="G443" s="151"/>
    </row>
    <row r="444" spans="1:7" x14ac:dyDescent="0.25">
      <c r="A444" s="151"/>
      <c r="B444" s="151"/>
      <c r="C444" s="151"/>
      <c r="D444" s="151"/>
      <c r="E444" s="151"/>
      <c r="F444" s="151"/>
      <c r="G444" s="151"/>
    </row>
    <row r="445" spans="1:7" x14ac:dyDescent="0.25">
      <c r="A445" s="151"/>
      <c r="B445" s="151"/>
      <c r="C445" s="151"/>
      <c r="D445" s="151"/>
      <c r="E445" s="151"/>
      <c r="F445" s="151"/>
      <c r="G445" s="151"/>
    </row>
    <row r="446" spans="1:7" x14ac:dyDescent="0.25">
      <c r="A446" s="151"/>
      <c r="B446" s="151"/>
      <c r="C446" s="151"/>
      <c r="D446" s="151"/>
      <c r="E446" s="151"/>
      <c r="F446" s="151"/>
      <c r="G446" s="151"/>
    </row>
    <row r="447" spans="1:7" x14ac:dyDescent="0.25">
      <c r="A447" s="151"/>
      <c r="B447" s="151"/>
      <c r="C447" s="151"/>
      <c r="D447" s="151"/>
      <c r="E447" s="151"/>
      <c r="F447" s="151"/>
      <c r="G447" s="151"/>
    </row>
    <row r="448" spans="1:7" x14ac:dyDescent="0.25">
      <c r="A448" s="151"/>
      <c r="B448" s="151"/>
      <c r="C448" s="151"/>
      <c r="D448" s="151"/>
      <c r="E448" s="151"/>
      <c r="F448" s="151"/>
      <c r="G448" s="151"/>
    </row>
    <row r="449" spans="1:7" x14ac:dyDescent="0.25">
      <c r="A449" s="151"/>
      <c r="B449" s="151"/>
      <c r="C449" s="151"/>
      <c r="D449" s="151"/>
      <c r="E449" s="151"/>
      <c r="F449" s="151"/>
      <c r="G449" s="151"/>
    </row>
    <row r="450" spans="1:7" x14ac:dyDescent="0.25">
      <c r="A450" s="151"/>
      <c r="B450" s="151"/>
      <c r="C450" s="151"/>
      <c r="D450" s="151"/>
      <c r="E450" s="151"/>
      <c r="F450" s="151"/>
      <c r="G450" s="151"/>
    </row>
    <row r="451" spans="1:7" x14ac:dyDescent="0.25">
      <c r="A451" s="151"/>
      <c r="B451" s="151"/>
      <c r="C451" s="151"/>
      <c r="D451" s="151"/>
      <c r="E451" s="151"/>
      <c r="F451" s="151"/>
      <c r="G451" s="151"/>
    </row>
    <row r="452" spans="1:7" x14ac:dyDescent="0.25">
      <c r="A452" s="151"/>
      <c r="B452" s="151"/>
      <c r="C452" s="151"/>
      <c r="D452" s="151"/>
      <c r="E452" s="151"/>
      <c r="F452" s="151"/>
      <c r="G452" s="151"/>
    </row>
    <row r="453" spans="1:7" x14ac:dyDescent="0.25">
      <c r="A453" s="151"/>
      <c r="B453" s="151"/>
      <c r="C453" s="151"/>
      <c r="D453" s="151"/>
      <c r="E453" s="151"/>
      <c r="F453" s="151"/>
      <c r="G453" s="151"/>
    </row>
    <row r="454" spans="1:7" x14ac:dyDescent="0.25">
      <c r="A454" s="151"/>
      <c r="B454" s="151"/>
      <c r="C454" s="151"/>
      <c r="D454" s="151"/>
      <c r="E454" s="151"/>
      <c r="F454" s="151"/>
      <c r="G454" s="151"/>
    </row>
    <row r="455" spans="1:7" x14ac:dyDescent="0.25">
      <c r="A455" s="151"/>
      <c r="B455" s="151"/>
      <c r="C455" s="151"/>
      <c r="D455" s="151"/>
      <c r="E455" s="151"/>
      <c r="F455" s="151"/>
      <c r="G455" s="151"/>
    </row>
    <row r="456" spans="1:7" x14ac:dyDescent="0.25">
      <c r="A456" s="151"/>
      <c r="B456" s="151"/>
      <c r="C456" s="151"/>
      <c r="D456" s="151"/>
      <c r="E456" s="151"/>
      <c r="F456" s="151"/>
      <c r="G456" s="151"/>
    </row>
    <row r="457" spans="1:7" x14ac:dyDescent="0.25">
      <c r="A457" s="151"/>
      <c r="B457" s="151"/>
      <c r="C457" s="151"/>
      <c r="D457" s="151"/>
      <c r="E457" s="151"/>
      <c r="F457" s="151"/>
      <c r="G457" s="151"/>
    </row>
    <row r="458" spans="1:7" x14ac:dyDescent="0.25">
      <c r="A458" s="151"/>
      <c r="B458" s="151"/>
      <c r="C458" s="151"/>
      <c r="D458" s="151"/>
      <c r="E458" s="151"/>
      <c r="F458" s="151"/>
      <c r="G458" s="151"/>
    </row>
    <row r="459" spans="1:7" x14ac:dyDescent="0.25">
      <c r="A459" s="151"/>
      <c r="B459" s="151"/>
      <c r="C459" s="151"/>
      <c r="D459" s="151"/>
      <c r="E459" s="151"/>
      <c r="F459" s="151"/>
      <c r="G459" s="151"/>
    </row>
    <row r="460" spans="1:7" x14ac:dyDescent="0.25">
      <c r="A460" s="151"/>
      <c r="B460" s="151"/>
      <c r="C460" s="151"/>
      <c r="D460" s="151"/>
      <c r="E460" s="151"/>
      <c r="F460" s="151"/>
      <c r="G460" s="151"/>
    </row>
    <row r="461" spans="1:7" x14ac:dyDescent="0.25">
      <c r="A461" s="151"/>
      <c r="B461" s="151"/>
      <c r="C461" s="151"/>
      <c r="D461" s="151"/>
      <c r="E461" s="151"/>
      <c r="F461" s="151"/>
      <c r="G461" s="151"/>
    </row>
    <row r="462" spans="1:7" x14ac:dyDescent="0.25">
      <c r="A462" s="151"/>
      <c r="B462" s="151"/>
      <c r="C462" s="151"/>
      <c r="D462" s="151"/>
      <c r="E462" s="151"/>
      <c r="F462" s="151"/>
      <c r="G462" s="151"/>
    </row>
    <row r="463" spans="1:7" x14ac:dyDescent="0.25">
      <c r="A463" s="151"/>
      <c r="B463" s="151"/>
      <c r="C463" s="151"/>
      <c r="D463" s="151"/>
      <c r="E463" s="151"/>
      <c r="F463" s="151"/>
      <c r="G463" s="151"/>
    </row>
    <row r="464" spans="1:7" x14ac:dyDescent="0.25">
      <c r="A464" s="151"/>
      <c r="B464" s="151"/>
      <c r="C464" s="151"/>
      <c r="D464" s="151"/>
      <c r="E464" s="151"/>
      <c r="F464" s="151"/>
      <c r="G464" s="151"/>
    </row>
    <row r="465" spans="1:7" x14ac:dyDescent="0.25">
      <c r="A465" s="151"/>
      <c r="B465" s="151"/>
      <c r="C465" s="151"/>
      <c r="D465" s="151"/>
      <c r="E465" s="151"/>
      <c r="F465" s="151"/>
      <c r="G465" s="151"/>
    </row>
    <row r="466" spans="1:7" x14ac:dyDescent="0.25">
      <c r="A466" s="151"/>
      <c r="B466" s="151"/>
      <c r="C466" s="151"/>
      <c r="D466" s="151"/>
      <c r="E466" s="151"/>
      <c r="F466" s="151"/>
      <c r="G466" s="151"/>
    </row>
    <row r="467" spans="1:7" x14ac:dyDescent="0.25">
      <c r="A467" s="151"/>
      <c r="B467" s="151"/>
      <c r="C467" s="151"/>
      <c r="D467" s="151"/>
      <c r="E467" s="151"/>
      <c r="F467" s="151"/>
      <c r="G467" s="151"/>
    </row>
    <row r="468" spans="1:7" x14ac:dyDescent="0.25">
      <c r="A468" s="151"/>
      <c r="B468" s="151"/>
      <c r="C468" s="151"/>
      <c r="D468" s="151"/>
      <c r="E468" s="151"/>
      <c r="F468" s="151"/>
      <c r="G468" s="151"/>
    </row>
    <row r="469" spans="1:7" x14ac:dyDescent="0.25">
      <c r="A469" s="151"/>
      <c r="B469" s="151"/>
      <c r="C469" s="151"/>
      <c r="D469" s="151"/>
      <c r="E469" s="151"/>
      <c r="F469" s="151"/>
      <c r="G469" s="151"/>
    </row>
    <row r="470" spans="1:7" x14ac:dyDescent="0.25">
      <c r="A470" s="151"/>
      <c r="B470" s="151"/>
      <c r="C470" s="151"/>
      <c r="D470" s="151"/>
      <c r="E470" s="151"/>
      <c r="F470" s="151"/>
      <c r="G470" s="151"/>
    </row>
    <row r="471" spans="1:7" x14ac:dyDescent="0.25">
      <c r="A471" s="151"/>
      <c r="B471" s="151"/>
      <c r="C471" s="151"/>
      <c r="D471" s="151"/>
      <c r="E471" s="151"/>
      <c r="F471" s="151"/>
      <c r="G471" s="151"/>
    </row>
    <row r="472" spans="1:7" x14ac:dyDescent="0.25">
      <c r="A472" s="151"/>
      <c r="B472" s="151"/>
      <c r="C472" s="151"/>
      <c r="D472" s="151"/>
      <c r="E472" s="151"/>
      <c r="F472" s="151"/>
      <c r="G472" s="151"/>
    </row>
    <row r="473" spans="1:7" x14ac:dyDescent="0.25">
      <c r="A473" s="151"/>
      <c r="B473" s="151"/>
      <c r="C473" s="151"/>
      <c r="D473" s="151"/>
      <c r="E473" s="151"/>
      <c r="F473" s="151"/>
      <c r="G473" s="151"/>
    </row>
    <row r="474" spans="1:7" x14ac:dyDescent="0.25">
      <c r="A474" s="151"/>
      <c r="B474" s="151"/>
      <c r="C474" s="151"/>
      <c r="D474" s="151"/>
      <c r="E474" s="151"/>
      <c r="F474" s="151"/>
      <c r="G474" s="151"/>
    </row>
    <row r="475" spans="1:7" x14ac:dyDescent="0.25">
      <c r="A475" s="151"/>
      <c r="B475" s="151"/>
      <c r="C475" s="151"/>
      <c r="D475" s="151"/>
      <c r="E475" s="151"/>
      <c r="F475" s="151"/>
      <c r="G475" s="151"/>
    </row>
    <row r="476" spans="1:7" x14ac:dyDescent="0.25">
      <c r="A476" s="151"/>
      <c r="B476" s="151"/>
      <c r="C476" s="151"/>
      <c r="D476" s="151"/>
      <c r="E476" s="151"/>
      <c r="F476" s="151"/>
      <c r="G476" s="151"/>
    </row>
    <row r="477" spans="1:7" x14ac:dyDescent="0.25">
      <c r="A477" s="151"/>
      <c r="B477" s="151"/>
      <c r="C477" s="151"/>
      <c r="D477" s="151"/>
      <c r="E477" s="151"/>
      <c r="F477" s="151"/>
      <c r="G477" s="151"/>
    </row>
    <row r="478" spans="1:7" x14ac:dyDescent="0.25">
      <c r="A478" s="151"/>
      <c r="B478" s="151"/>
      <c r="C478" s="151"/>
      <c r="D478" s="151"/>
      <c r="E478" s="151"/>
      <c r="F478" s="151"/>
      <c r="G478" s="151"/>
    </row>
    <row r="479" spans="1:7" x14ac:dyDescent="0.25">
      <c r="A479" s="151"/>
      <c r="B479" s="151"/>
      <c r="C479" s="151"/>
      <c r="D479" s="151"/>
      <c r="E479" s="151"/>
      <c r="F479" s="151"/>
      <c r="G479" s="151"/>
    </row>
    <row r="480" spans="1:7" x14ac:dyDescent="0.25">
      <c r="A480" s="151"/>
      <c r="B480" s="151"/>
      <c r="C480" s="151"/>
      <c r="D480" s="151"/>
      <c r="E480" s="151"/>
      <c r="F480" s="151"/>
      <c r="G480" s="151"/>
    </row>
    <row r="481" spans="1:7" x14ac:dyDescent="0.25">
      <c r="A481" s="151"/>
      <c r="B481" s="151"/>
      <c r="C481" s="151"/>
      <c r="D481" s="151"/>
      <c r="E481" s="151"/>
      <c r="F481" s="151"/>
      <c r="G481" s="151"/>
    </row>
    <row r="482" spans="1:7" x14ac:dyDescent="0.25">
      <c r="A482" s="151"/>
      <c r="B482" s="151"/>
      <c r="C482" s="151"/>
      <c r="D482" s="151"/>
      <c r="E482" s="151"/>
      <c r="F482" s="151"/>
      <c r="G482" s="151"/>
    </row>
    <row r="483" spans="1:7" x14ac:dyDescent="0.25">
      <c r="A483" s="151"/>
      <c r="B483" s="151"/>
      <c r="C483" s="151"/>
      <c r="D483" s="151"/>
      <c r="E483" s="151"/>
      <c r="F483" s="151"/>
      <c r="G483" s="151"/>
    </row>
    <row r="484" spans="1:7" x14ac:dyDescent="0.25">
      <c r="A484" s="151"/>
      <c r="B484" s="151"/>
      <c r="C484" s="151"/>
      <c r="D484" s="151"/>
      <c r="E484" s="151"/>
      <c r="F484" s="151"/>
      <c r="G484" s="151"/>
    </row>
    <row r="485" spans="1:7" x14ac:dyDescent="0.25">
      <c r="A485" s="151"/>
      <c r="B485" s="151"/>
      <c r="C485" s="151"/>
      <c r="D485" s="151"/>
      <c r="E485" s="151"/>
      <c r="F485" s="151"/>
      <c r="G485" s="151"/>
    </row>
    <row r="486" spans="1:7" x14ac:dyDescent="0.25">
      <c r="A486" s="151"/>
      <c r="B486" s="151"/>
      <c r="C486" s="151"/>
      <c r="D486" s="151"/>
      <c r="E486" s="151"/>
      <c r="F486" s="151"/>
      <c r="G486" s="151"/>
    </row>
    <row r="487" spans="1:7" x14ac:dyDescent="0.25">
      <c r="A487" s="151"/>
      <c r="B487" s="151"/>
      <c r="C487" s="151"/>
      <c r="D487" s="151"/>
      <c r="E487" s="151"/>
      <c r="F487" s="151"/>
      <c r="G487" s="151"/>
    </row>
    <row r="488" spans="1:7" x14ac:dyDescent="0.25">
      <c r="A488" s="151"/>
      <c r="B488" s="151"/>
      <c r="C488" s="151"/>
      <c r="D488" s="151"/>
      <c r="E488" s="151"/>
      <c r="F488" s="151"/>
      <c r="G488" s="151"/>
    </row>
    <row r="489" spans="1:7" x14ac:dyDescent="0.25">
      <c r="A489" s="151"/>
      <c r="B489" s="151"/>
      <c r="C489" s="151"/>
      <c r="D489" s="151"/>
      <c r="E489" s="151"/>
      <c r="F489" s="151"/>
      <c r="G489" s="151"/>
    </row>
    <row r="490" spans="1:7" x14ac:dyDescent="0.25">
      <c r="A490" s="151"/>
      <c r="B490" s="151"/>
      <c r="C490" s="151"/>
      <c r="D490" s="151"/>
      <c r="E490" s="151"/>
      <c r="F490" s="151"/>
      <c r="G490" s="151"/>
    </row>
    <row r="491" spans="1:7" x14ac:dyDescent="0.25">
      <c r="A491" s="151"/>
      <c r="B491" s="151"/>
      <c r="C491" s="151"/>
      <c r="D491" s="151"/>
      <c r="E491" s="151"/>
      <c r="F491" s="151"/>
      <c r="G491" s="151"/>
    </row>
    <row r="492" spans="1:7" x14ac:dyDescent="0.25">
      <c r="A492" s="151"/>
      <c r="B492" s="151"/>
      <c r="C492" s="151"/>
      <c r="D492" s="151"/>
      <c r="E492" s="151"/>
      <c r="F492" s="151"/>
      <c r="G492" s="151"/>
    </row>
    <row r="493" spans="1:7" x14ac:dyDescent="0.25">
      <c r="A493" s="151"/>
      <c r="B493" s="151"/>
      <c r="C493" s="151"/>
      <c r="D493" s="151"/>
      <c r="E493" s="151"/>
      <c r="F493" s="151"/>
      <c r="G493" s="151"/>
    </row>
    <row r="494" spans="1:7" x14ac:dyDescent="0.25">
      <c r="A494" s="151"/>
      <c r="B494" s="151"/>
      <c r="C494" s="151"/>
      <c r="D494" s="151"/>
      <c r="E494" s="151"/>
      <c r="F494" s="151"/>
      <c r="G494" s="151"/>
    </row>
    <row r="495" spans="1:7" x14ac:dyDescent="0.25">
      <c r="A495" s="151"/>
      <c r="B495" s="151"/>
      <c r="C495" s="151"/>
      <c r="D495" s="151"/>
      <c r="E495" s="151"/>
      <c r="F495" s="151"/>
      <c r="G495" s="151"/>
    </row>
    <row r="496" spans="1:7" x14ac:dyDescent="0.25">
      <c r="A496" s="151"/>
      <c r="B496" s="151"/>
      <c r="C496" s="151"/>
      <c r="D496" s="151"/>
      <c r="E496" s="151"/>
      <c r="F496" s="151"/>
      <c r="G496" s="151"/>
    </row>
    <row r="497" spans="1:7" x14ac:dyDescent="0.25">
      <c r="A497" s="151"/>
      <c r="B497" s="151"/>
      <c r="C497" s="151"/>
      <c r="D497" s="151"/>
      <c r="E497" s="151"/>
      <c r="F497" s="151"/>
      <c r="G497" s="151"/>
    </row>
    <row r="498" spans="1:7" x14ac:dyDescent="0.25">
      <c r="A498" s="151"/>
      <c r="B498" s="151"/>
      <c r="C498" s="151"/>
      <c r="D498" s="151"/>
      <c r="E498" s="151"/>
      <c r="F498" s="151"/>
      <c r="G498" s="151"/>
    </row>
    <row r="499" spans="1:7" x14ac:dyDescent="0.25">
      <c r="A499" s="151"/>
      <c r="B499" s="151"/>
      <c r="C499" s="151"/>
      <c r="D499" s="151"/>
      <c r="E499" s="151"/>
      <c r="F499" s="151"/>
      <c r="G499" s="151"/>
    </row>
    <row r="500" spans="1:7" x14ac:dyDescent="0.25">
      <c r="A500" s="151"/>
      <c r="B500" s="151"/>
      <c r="C500" s="151"/>
      <c r="D500" s="151"/>
      <c r="E500" s="151"/>
      <c r="F500" s="151"/>
      <c r="G500" s="151"/>
    </row>
    <row r="501" spans="1:7" x14ac:dyDescent="0.25">
      <c r="A501" s="151"/>
      <c r="B501" s="151"/>
      <c r="C501" s="151"/>
      <c r="D501" s="151"/>
      <c r="E501" s="151"/>
      <c r="F501" s="151"/>
      <c r="G501" s="151"/>
    </row>
    <row r="502" spans="1:7" x14ac:dyDescent="0.25">
      <c r="A502" s="151"/>
      <c r="B502" s="151"/>
      <c r="C502" s="151"/>
      <c r="D502" s="151"/>
      <c r="E502" s="151"/>
      <c r="F502" s="151"/>
      <c r="G502" s="151"/>
    </row>
    <row r="503" spans="1:7" x14ac:dyDescent="0.25">
      <c r="A503" s="151"/>
      <c r="B503" s="151"/>
      <c r="C503" s="151"/>
      <c r="D503" s="151"/>
      <c r="E503" s="151"/>
      <c r="F503" s="151"/>
      <c r="G503" s="151"/>
    </row>
    <row r="504" spans="1:7" x14ac:dyDescent="0.25">
      <c r="A504" s="151"/>
      <c r="B504" s="151"/>
      <c r="C504" s="151"/>
      <c r="D504" s="151"/>
      <c r="E504" s="151"/>
      <c r="F504" s="151"/>
      <c r="G504" s="151"/>
    </row>
    <row r="505" spans="1:7" x14ac:dyDescent="0.25">
      <c r="A505" s="151"/>
      <c r="B505" s="151"/>
      <c r="C505" s="151"/>
      <c r="D505" s="151"/>
      <c r="E505" s="151"/>
      <c r="F505" s="151"/>
      <c r="G505" s="151"/>
    </row>
    <row r="506" spans="1:7" x14ac:dyDescent="0.25">
      <c r="A506" s="151"/>
      <c r="B506" s="151"/>
      <c r="C506" s="151"/>
      <c r="D506" s="151"/>
      <c r="E506" s="151"/>
      <c r="F506" s="151"/>
      <c r="G506" s="151"/>
    </row>
    <row r="507" spans="1:7" x14ac:dyDescent="0.25">
      <c r="A507" s="151"/>
      <c r="B507" s="151"/>
      <c r="C507" s="151"/>
      <c r="D507" s="151"/>
      <c r="E507" s="151"/>
      <c r="F507" s="151"/>
      <c r="G507" s="151"/>
    </row>
    <row r="508" spans="1:7" x14ac:dyDescent="0.25">
      <c r="A508" s="151"/>
      <c r="B508" s="151"/>
      <c r="C508" s="151"/>
      <c r="D508" s="151"/>
      <c r="E508" s="151"/>
      <c r="F508" s="151"/>
      <c r="G508" s="151"/>
    </row>
    <row r="509" spans="1:7" x14ac:dyDescent="0.25">
      <c r="A509" s="151"/>
      <c r="B509" s="151"/>
      <c r="C509" s="151"/>
      <c r="D509" s="151"/>
      <c r="E509" s="151"/>
      <c r="F509" s="151"/>
      <c r="G509" s="151"/>
    </row>
    <row r="510" spans="1:7" x14ac:dyDescent="0.25">
      <c r="A510" s="151"/>
      <c r="B510" s="151"/>
      <c r="C510" s="151"/>
      <c r="D510" s="151"/>
      <c r="E510" s="151"/>
      <c r="F510" s="151"/>
      <c r="G510" s="151"/>
    </row>
    <row r="511" spans="1:7" x14ac:dyDescent="0.25">
      <c r="A511" s="151"/>
      <c r="B511" s="151"/>
      <c r="C511" s="151"/>
      <c r="D511" s="151"/>
      <c r="E511" s="151"/>
      <c r="F511" s="151"/>
      <c r="G511" s="151"/>
    </row>
    <row r="512" spans="1:7" x14ac:dyDescent="0.25">
      <c r="A512" s="151"/>
      <c r="B512" s="151"/>
      <c r="C512" s="151"/>
      <c r="D512" s="151"/>
      <c r="E512" s="151"/>
      <c r="F512" s="151"/>
      <c r="G512" s="151"/>
    </row>
    <row r="513" spans="1:7" x14ac:dyDescent="0.25">
      <c r="A513" s="151"/>
      <c r="B513" s="151"/>
      <c r="C513" s="151"/>
      <c r="D513" s="151"/>
      <c r="E513" s="151"/>
      <c r="F513" s="151"/>
      <c r="G513" s="151"/>
    </row>
    <row r="514" spans="1:7" x14ac:dyDescent="0.25">
      <c r="A514" s="151"/>
      <c r="B514" s="151"/>
      <c r="C514" s="151"/>
      <c r="D514" s="151"/>
      <c r="E514" s="151"/>
      <c r="F514" s="151"/>
      <c r="G514" s="151"/>
    </row>
    <row r="515" spans="1:7" x14ac:dyDescent="0.25">
      <c r="A515" s="151"/>
      <c r="B515" s="151"/>
      <c r="C515" s="151"/>
      <c r="D515" s="151"/>
      <c r="E515" s="151"/>
      <c r="F515" s="151"/>
      <c r="G515" s="151"/>
    </row>
    <row r="516" spans="1:7" x14ac:dyDescent="0.25">
      <c r="A516" s="151"/>
      <c r="B516" s="151"/>
      <c r="C516" s="151"/>
      <c r="D516" s="151"/>
      <c r="E516" s="151"/>
      <c r="F516" s="151"/>
      <c r="G516" s="151"/>
    </row>
    <row r="517" spans="1:7" x14ac:dyDescent="0.25">
      <c r="A517" s="151"/>
      <c r="B517" s="151"/>
      <c r="C517" s="151"/>
      <c r="D517" s="151"/>
      <c r="E517" s="151"/>
      <c r="F517" s="151"/>
      <c r="G517" s="151"/>
    </row>
    <row r="518" spans="1:7" x14ac:dyDescent="0.25">
      <c r="A518" s="151"/>
      <c r="B518" s="151"/>
      <c r="C518" s="151"/>
      <c r="D518" s="151"/>
      <c r="E518" s="151"/>
      <c r="F518" s="151"/>
      <c r="G518" s="151"/>
    </row>
    <row r="519" spans="1:7" x14ac:dyDescent="0.25">
      <c r="A519" s="151"/>
      <c r="B519" s="151"/>
      <c r="C519" s="151"/>
      <c r="D519" s="151"/>
      <c r="E519" s="151"/>
      <c r="F519" s="151"/>
      <c r="G519" s="151"/>
    </row>
    <row r="520" spans="1:7" x14ac:dyDescent="0.25">
      <c r="A520" s="151"/>
      <c r="B520" s="151"/>
      <c r="C520" s="151"/>
      <c r="D520" s="151"/>
      <c r="E520" s="151"/>
      <c r="F520" s="151"/>
      <c r="G520" s="151"/>
    </row>
    <row r="521" spans="1:7" x14ac:dyDescent="0.25">
      <c r="A521" s="151"/>
      <c r="B521" s="151"/>
      <c r="C521" s="151"/>
      <c r="D521" s="151"/>
      <c r="E521" s="151"/>
      <c r="F521" s="151"/>
      <c r="G521" s="151"/>
    </row>
    <row r="522" spans="1:7" x14ac:dyDescent="0.25">
      <c r="A522" s="151"/>
      <c r="B522" s="151"/>
      <c r="C522" s="151"/>
      <c r="D522" s="151"/>
      <c r="E522" s="151"/>
      <c r="F522" s="151"/>
      <c r="G522" s="151"/>
    </row>
    <row r="523" spans="1:7" x14ac:dyDescent="0.25">
      <c r="A523" s="151"/>
      <c r="B523" s="151"/>
      <c r="C523" s="151"/>
      <c r="D523" s="151"/>
      <c r="E523" s="151"/>
      <c r="F523" s="151"/>
      <c r="G523" s="151"/>
    </row>
    <row r="524" spans="1:7" x14ac:dyDescent="0.25">
      <c r="A524" s="151"/>
      <c r="B524" s="151"/>
      <c r="C524" s="151"/>
      <c r="D524" s="151"/>
      <c r="E524" s="151"/>
      <c r="F524" s="151"/>
      <c r="G524" s="151"/>
    </row>
    <row r="525" spans="1:7" x14ac:dyDescent="0.25">
      <c r="A525" s="151"/>
      <c r="B525" s="151"/>
      <c r="C525" s="151"/>
      <c r="D525" s="151"/>
      <c r="E525" s="151"/>
      <c r="F525" s="151"/>
      <c r="G525" s="151"/>
    </row>
    <row r="526" spans="1:7" x14ac:dyDescent="0.25">
      <c r="A526" s="151"/>
      <c r="B526" s="151"/>
      <c r="C526" s="151"/>
      <c r="D526" s="151"/>
      <c r="E526" s="151"/>
      <c r="F526" s="151"/>
      <c r="G526" s="151"/>
    </row>
    <row r="527" spans="1:7" x14ac:dyDescent="0.25">
      <c r="A527" s="151"/>
      <c r="B527" s="151"/>
      <c r="C527" s="151"/>
      <c r="D527" s="151"/>
      <c r="E527" s="151"/>
      <c r="F527" s="151"/>
      <c r="G527" s="151"/>
    </row>
    <row r="528" spans="1:7" x14ac:dyDescent="0.25">
      <c r="A528" s="151"/>
      <c r="B528" s="151"/>
      <c r="C528" s="151"/>
      <c r="D528" s="151"/>
      <c r="E528" s="151"/>
      <c r="F528" s="151"/>
      <c r="G528" s="151"/>
    </row>
    <row r="529" spans="1:7" x14ac:dyDescent="0.25">
      <c r="A529" s="151"/>
      <c r="B529" s="151"/>
      <c r="C529" s="151"/>
      <c r="D529" s="151"/>
      <c r="E529" s="151"/>
      <c r="F529" s="151"/>
      <c r="G529" s="151"/>
    </row>
    <row r="530" spans="1:7" x14ac:dyDescent="0.25">
      <c r="A530" s="151"/>
      <c r="B530" s="151"/>
      <c r="C530" s="151"/>
      <c r="D530" s="151"/>
      <c r="E530" s="151"/>
      <c r="F530" s="151"/>
      <c r="G530" s="151"/>
    </row>
    <row r="531" spans="1:7" x14ac:dyDescent="0.25">
      <c r="A531" s="151"/>
      <c r="B531" s="151"/>
      <c r="C531" s="151"/>
      <c r="D531" s="151"/>
      <c r="E531" s="151"/>
      <c r="F531" s="151"/>
      <c r="G531" s="151"/>
    </row>
    <row r="532" spans="1:7" x14ac:dyDescent="0.25">
      <c r="A532" s="151"/>
      <c r="B532" s="151"/>
      <c r="C532" s="151"/>
      <c r="D532" s="151"/>
      <c r="E532" s="151"/>
      <c r="F532" s="151"/>
      <c r="G532" s="151"/>
    </row>
    <row r="533" spans="1:7" x14ac:dyDescent="0.25">
      <c r="A533" s="151"/>
      <c r="B533" s="151"/>
      <c r="C533" s="151"/>
      <c r="D533" s="151"/>
      <c r="E533" s="151"/>
      <c r="F533" s="151"/>
      <c r="G533" s="151"/>
    </row>
    <row r="534" spans="1:7" x14ac:dyDescent="0.25">
      <c r="A534" s="151"/>
      <c r="B534" s="151"/>
      <c r="C534" s="151"/>
      <c r="D534" s="151"/>
      <c r="E534" s="151"/>
      <c r="F534" s="151"/>
      <c r="G534" s="151"/>
    </row>
    <row r="535" spans="1:7" x14ac:dyDescent="0.25">
      <c r="A535" s="151"/>
      <c r="B535" s="151"/>
      <c r="C535" s="151"/>
      <c r="D535" s="151"/>
      <c r="E535" s="151"/>
      <c r="F535" s="151"/>
      <c r="G535" s="151"/>
    </row>
    <row r="536" spans="1:7" x14ac:dyDescent="0.25">
      <c r="A536" s="151"/>
      <c r="B536" s="151"/>
      <c r="C536" s="151"/>
      <c r="D536" s="151"/>
      <c r="E536" s="151"/>
      <c r="F536" s="151"/>
      <c r="G536" s="151"/>
    </row>
    <row r="537" spans="1:7" x14ac:dyDescent="0.25">
      <c r="A537" s="151"/>
      <c r="B537" s="151"/>
      <c r="C537" s="151"/>
      <c r="D537" s="151"/>
      <c r="E537" s="151"/>
      <c r="F537" s="151"/>
      <c r="G537" s="151"/>
    </row>
    <row r="538" spans="1:7" x14ac:dyDescent="0.25">
      <c r="A538" s="151"/>
      <c r="B538" s="151"/>
      <c r="C538" s="151"/>
      <c r="D538" s="151"/>
      <c r="E538" s="151"/>
      <c r="F538" s="151"/>
      <c r="G538" s="151"/>
    </row>
    <row r="539" spans="1:7" x14ac:dyDescent="0.25">
      <c r="A539" s="151"/>
      <c r="B539" s="151"/>
      <c r="C539" s="151"/>
      <c r="D539" s="151"/>
      <c r="E539" s="151"/>
      <c r="F539" s="151"/>
      <c r="G539" s="151"/>
    </row>
    <row r="540" spans="1:7" x14ac:dyDescent="0.25">
      <c r="A540" s="151"/>
      <c r="B540" s="151"/>
      <c r="C540" s="151"/>
      <c r="D540" s="151"/>
      <c r="E540" s="151"/>
      <c r="F540" s="151"/>
      <c r="G540" s="151"/>
    </row>
  </sheetData>
  <mergeCells count="1">
    <mergeCell ref="A1:E1"/>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13313" r:id="rId4">
          <objectPr defaultSize="0" r:id="rId5">
            <anchor moveWithCells="1">
              <from>
                <xdr:col>0</xdr:col>
                <xdr:colOff>47625</xdr:colOff>
                <xdr:row>346</xdr:row>
                <xdr:rowOff>171450</xdr:rowOff>
              </from>
              <to>
                <xdr:col>8</xdr:col>
                <xdr:colOff>38100</xdr:colOff>
                <xdr:row>364</xdr:row>
                <xdr:rowOff>180975</xdr:rowOff>
              </to>
            </anchor>
          </objectPr>
        </oleObject>
      </mc:Choice>
      <mc:Fallback>
        <oleObject progId="Word.Document.12" shapeId="13313" r:id="rId4"/>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K196"/>
  <sheetViews>
    <sheetView showGridLines="0" workbookViewId="0">
      <selection activeCell="M1" sqref="M1"/>
    </sheetView>
  </sheetViews>
  <sheetFormatPr defaultRowHeight="15" x14ac:dyDescent="0.25"/>
  <cols>
    <col min="1" max="1" width="12.5703125" customWidth="1"/>
    <col min="2" max="2" width="12.140625" customWidth="1"/>
    <col min="3" max="3" width="11.85546875" customWidth="1"/>
    <col min="4" max="4" width="11.7109375" customWidth="1"/>
    <col min="5" max="5" width="12.28515625" customWidth="1"/>
    <col min="7" max="7" width="12.28515625" customWidth="1"/>
  </cols>
  <sheetData>
    <row r="1" spans="1:7" x14ac:dyDescent="0.25">
      <c r="A1" s="359" t="s">
        <v>427</v>
      </c>
      <c r="B1" s="360"/>
      <c r="C1" s="360"/>
      <c r="D1" s="360"/>
      <c r="E1" s="360"/>
      <c r="F1" s="360"/>
      <c r="G1" s="360"/>
    </row>
    <row r="3" spans="1:7" ht="15.75" thickBot="1" x14ac:dyDescent="0.3">
      <c r="A3" s="3" t="s">
        <v>528</v>
      </c>
    </row>
    <row r="4" spans="1:7" ht="34.5" thickBot="1" x14ac:dyDescent="0.3">
      <c r="A4" s="14" t="s">
        <v>260</v>
      </c>
      <c r="B4" s="15" t="s">
        <v>20</v>
      </c>
      <c r="C4" s="15" t="s">
        <v>28</v>
      </c>
      <c r="D4" s="15" t="s">
        <v>19</v>
      </c>
    </row>
    <row r="5" spans="1:7" x14ac:dyDescent="0.25">
      <c r="A5" s="431" t="s">
        <v>261</v>
      </c>
      <c r="B5" s="426" t="s">
        <v>22</v>
      </c>
      <c r="C5" s="426" t="s">
        <v>22</v>
      </c>
      <c r="D5" s="426" t="s">
        <v>22</v>
      </c>
    </row>
    <row r="6" spans="1:7" ht="15.75" thickBot="1" x14ac:dyDescent="0.3">
      <c r="A6" s="432"/>
      <c r="B6" s="427"/>
      <c r="C6" s="427"/>
      <c r="D6" s="427"/>
    </row>
    <row r="7" spans="1:7" x14ac:dyDescent="0.25">
      <c r="A7" s="2" t="s">
        <v>263</v>
      </c>
      <c r="B7" s="6">
        <v>804341</v>
      </c>
      <c r="C7" s="6">
        <v>303552</v>
      </c>
      <c r="D7" s="6">
        <v>1107893</v>
      </c>
    </row>
    <row r="8" spans="1:7" x14ac:dyDescent="0.25">
      <c r="A8" s="2" t="s">
        <v>264</v>
      </c>
      <c r="B8" s="6">
        <v>769824</v>
      </c>
      <c r="C8" s="6">
        <v>287219</v>
      </c>
      <c r="D8" s="6">
        <v>1057043</v>
      </c>
    </row>
    <row r="9" spans="1:7" x14ac:dyDescent="0.25">
      <c r="A9" s="2" t="s">
        <v>265</v>
      </c>
      <c r="B9" s="6">
        <v>770922</v>
      </c>
      <c r="C9" s="6">
        <v>291266</v>
      </c>
      <c r="D9" s="6">
        <v>1062188</v>
      </c>
    </row>
    <row r="10" spans="1:7" x14ac:dyDescent="0.25">
      <c r="A10" s="2" t="s">
        <v>266</v>
      </c>
      <c r="B10" s="6">
        <v>755427</v>
      </c>
      <c r="C10" s="6">
        <v>268277</v>
      </c>
      <c r="D10" s="6">
        <v>1023705</v>
      </c>
    </row>
    <row r="11" spans="1:7" x14ac:dyDescent="0.25">
      <c r="A11" s="2" t="s">
        <v>267</v>
      </c>
      <c r="B11" s="6">
        <v>743882</v>
      </c>
      <c r="C11" s="6">
        <v>279361</v>
      </c>
      <c r="D11" s="6">
        <v>1023244</v>
      </c>
    </row>
    <row r="12" spans="1:7" x14ac:dyDescent="0.25">
      <c r="A12" s="2" t="s">
        <v>268</v>
      </c>
      <c r="B12" s="6">
        <v>735430</v>
      </c>
      <c r="C12" s="6">
        <v>264249</v>
      </c>
      <c r="D12" s="6">
        <v>999679</v>
      </c>
    </row>
    <row r="13" spans="1:7" x14ac:dyDescent="0.25">
      <c r="A13" s="2" t="s">
        <v>269</v>
      </c>
      <c r="B13" s="6">
        <v>752094</v>
      </c>
      <c r="C13" s="6">
        <v>260943</v>
      </c>
      <c r="D13" s="6">
        <v>1013037</v>
      </c>
    </row>
    <row r="14" spans="1:7" x14ac:dyDescent="0.25">
      <c r="A14" s="2" t="s">
        <v>270</v>
      </c>
      <c r="B14" s="6">
        <v>759062</v>
      </c>
      <c r="C14" s="6">
        <v>265600</v>
      </c>
      <c r="D14" s="6">
        <v>1024661</v>
      </c>
    </row>
    <row r="15" spans="1:7" x14ac:dyDescent="0.25">
      <c r="A15" s="2" t="s">
        <v>271</v>
      </c>
      <c r="B15" s="6">
        <v>782123</v>
      </c>
      <c r="C15" s="6">
        <v>274394</v>
      </c>
      <c r="D15" s="6">
        <v>1056517</v>
      </c>
    </row>
    <row r="16" spans="1:7" x14ac:dyDescent="0.25">
      <c r="A16" s="2" t="s">
        <v>272</v>
      </c>
      <c r="B16" s="6">
        <v>805595</v>
      </c>
      <c r="C16" s="6">
        <v>283564</v>
      </c>
      <c r="D16" s="6">
        <v>1089158</v>
      </c>
    </row>
    <row r="17" spans="1:7" x14ac:dyDescent="0.25">
      <c r="A17" s="2" t="s">
        <v>273</v>
      </c>
      <c r="B17" s="6">
        <v>820147</v>
      </c>
      <c r="C17" s="6">
        <v>291162</v>
      </c>
      <c r="D17" s="6">
        <v>1111309</v>
      </c>
    </row>
    <row r="18" spans="1:7" x14ac:dyDescent="0.25">
      <c r="A18" s="2" t="s">
        <v>274</v>
      </c>
      <c r="B18" s="6">
        <v>813316</v>
      </c>
      <c r="C18" s="6">
        <v>288834</v>
      </c>
      <c r="D18" s="6">
        <v>1102150</v>
      </c>
    </row>
    <row r="19" spans="1:7" x14ac:dyDescent="0.25">
      <c r="A19" s="210" t="s">
        <v>275</v>
      </c>
      <c r="B19" s="211">
        <v>831858</v>
      </c>
      <c r="C19" s="211">
        <v>299122</v>
      </c>
      <c r="D19" s="211">
        <v>1130980</v>
      </c>
    </row>
    <row r="20" spans="1:7" x14ac:dyDescent="0.25">
      <c r="A20" s="210" t="s">
        <v>426</v>
      </c>
      <c r="B20" s="211">
        <v>855005</v>
      </c>
      <c r="C20" s="211">
        <v>303731</v>
      </c>
      <c r="D20" s="211">
        <v>1158736</v>
      </c>
    </row>
    <row r="21" spans="1:7" x14ac:dyDescent="0.25">
      <c r="A21" s="210" t="s">
        <v>422</v>
      </c>
      <c r="B21" s="211">
        <v>860554.72000000009</v>
      </c>
      <c r="C21" s="211">
        <v>299762.76999999996</v>
      </c>
      <c r="D21" s="211">
        <v>1160317.49</v>
      </c>
    </row>
    <row r="22" spans="1:7" ht="15.75" thickBot="1" x14ac:dyDescent="0.3">
      <c r="A22" s="7" t="s">
        <v>469</v>
      </c>
      <c r="B22" s="11">
        <v>877806</v>
      </c>
      <c r="C22" s="11">
        <v>298895</v>
      </c>
      <c r="D22" s="11">
        <f>SUM(B22:C22)</f>
        <v>1176701</v>
      </c>
    </row>
    <row r="23" spans="1:7" x14ac:dyDescent="0.25">
      <c r="A23" s="313" t="s">
        <v>526</v>
      </c>
    </row>
    <row r="25" spans="1:7" ht="15.75" thickBot="1" x14ac:dyDescent="0.3">
      <c r="A25" s="28" t="s">
        <v>530</v>
      </c>
      <c r="B25" s="27"/>
      <c r="C25" s="27"/>
      <c r="D25" s="27"/>
      <c r="E25" s="27"/>
      <c r="F25" s="27"/>
      <c r="G25" s="27"/>
    </row>
    <row r="26" spans="1:7" ht="34.5" thickBot="1" x14ac:dyDescent="0.3">
      <c r="A26" s="16" t="s">
        <v>276</v>
      </c>
      <c r="B26" s="26" t="s">
        <v>20</v>
      </c>
      <c r="C26" s="26"/>
      <c r="D26" s="26" t="s">
        <v>28</v>
      </c>
      <c r="E26" s="26"/>
      <c r="F26" s="26" t="s">
        <v>19</v>
      </c>
      <c r="G26" s="26"/>
    </row>
    <row r="27" spans="1:7" ht="22.5" x14ac:dyDescent="0.25">
      <c r="A27" s="353" t="s">
        <v>373</v>
      </c>
      <c r="B27" s="354" t="s">
        <v>22</v>
      </c>
      <c r="C27" s="354" t="s">
        <v>554</v>
      </c>
      <c r="D27" s="354" t="s">
        <v>22</v>
      </c>
      <c r="E27" s="354" t="s">
        <v>554</v>
      </c>
      <c r="F27" s="354" t="s">
        <v>22</v>
      </c>
      <c r="G27" s="354" t="s">
        <v>554</v>
      </c>
    </row>
    <row r="28" spans="1:7" x14ac:dyDescent="0.25">
      <c r="A28" s="2" t="s">
        <v>263</v>
      </c>
      <c r="B28" s="6">
        <v>280532</v>
      </c>
      <c r="C28" s="6">
        <v>262941</v>
      </c>
      <c r="D28" s="6">
        <v>78532</v>
      </c>
      <c r="E28" s="6">
        <v>72519</v>
      </c>
      <c r="F28" s="6">
        <v>359063</v>
      </c>
      <c r="G28" s="6">
        <v>335459</v>
      </c>
    </row>
    <row r="29" spans="1:7" x14ac:dyDescent="0.25">
      <c r="A29" s="2" t="s">
        <v>264</v>
      </c>
      <c r="B29" s="6">
        <v>312976</v>
      </c>
      <c r="C29" s="6">
        <v>295291</v>
      </c>
      <c r="D29" s="6">
        <v>84073</v>
      </c>
      <c r="E29" s="6">
        <v>75037</v>
      </c>
      <c r="F29" s="6">
        <v>397050</v>
      </c>
      <c r="G29" s="6">
        <v>370327</v>
      </c>
    </row>
    <row r="30" spans="1:7" x14ac:dyDescent="0.25">
      <c r="A30" s="2" t="s">
        <v>265</v>
      </c>
      <c r="B30" s="6">
        <v>331165</v>
      </c>
      <c r="C30" s="6">
        <v>304917</v>
      </c>
      <c r="D30" s="6">
        <v>100284</v>
      </c>
      <c r="E30" s="6">
        <v>89001</v>
      </c>
      <c r="F30" s="6">
        <v>431449</v>
      </c>
      <c r="G30" s="6">
        <v>393918</v>
      </c>
    </row>
    <row r="31" spans="1:7" x14ac:dyDescent="0.25">
      <c r="A31" s="2" t="s">
        <v>266</v>
      </c>
      <c r="B31" s="6">
        <v>376132</v>
      </c>
      <c r="C31" s="6">
        <v>339659</v>
      </c>
      <c r="D31" s="6">
        <v>120290</v>
      </c>
      <c r="E31" s="6">
        <v>105418</v>
      </c>
      <c r="F31" s="6">
        <v>496422</v>
      </c>
      <c r="G31" s="6">
        <v>445077</v>
      </c>
    </row>
    <row r="32" spans="1:7" x14ac:dyDescent="0.25">
      <c r="A32" s="2" t="s">
        <v>267</v>
      </c>
      <c r="B32" s="6">
        <v>407560</v>
      </c>
      <c r="C32" s="6">
        <v>362532</v>
      </c>
      <c r="D32" s="6">
        <v>128946</v>
      </c>
      <c r="E32" s="6">
        <v>112451</v>
      </c>
      <c r="F32" s="6">
        <v>536505</v>
      </c>
      <c r="G32" s="6">
        <v>474983</v>
      </c>
    </row>
    <row r="33" spans="1:7" x14ac:dyDescent="0.25">
      <c r="A33" s="2" t="s">
        <v>268</v>
      </c>
      <c r="B33" s="6">
        <v>424210</v>
      </c>
      <c r="C33" s="6">
        <v>383734</v>
      </c>
      <c r="D33" s="6">
        <v>137041</v>
      </c>
      <c r="E33" s="6">
        <v>121459</v>
      </c>
      <c r="F33" s="6">
        <v>561251</v>
      </c>
      <c r="G33" s="6">
        <v>505193</v>
      </c>
    </row>
    <row r="34" spans="1:7" x14ac:dyDescent="0.25">
      <c r="A34" s="2" t="s">
        <v>269</v>
      </c>
      <c r="B34" s="6">
        <v>459602</v>
      </c>
      <c r="C34" s="6">
        <v>414718</v>
      </c>
      <c r="D34" s="6">
        <v>144882</v>
      </c>
      <c r="E34" s="6">
        <v>127445</v>
      </c>
      <c r="F34" s="6">
        <v>604485</v>
      </c>
      <c r="G34" s="6">
        <v>542163</v>
      </c>
    </row>
    <row r="35" spans="1:7" x14ac:dyDescent="0.25">
      <c r="A35" s="2" t="s">
        <v>270</v>
      </c>
      <c r="B35" s="6">
        <v>454556</v>
      </c>
      <c r="C35" s="6">
        <v>417916</v>
      </c>
      <c r="D35" s="6">
        <v>153583</v>
      </c>
      <c r="E35" s="6">
        <v>136791</v>
      </c>
      <c r="F35" s="6">
        <v>608139</v>
      </c>
      <c r="G35" s="6">
        <v>554707</v>
      </c>
    </row>
    <row r="36" spans="1:7" x14ac:dyDescent="0.25">
      <c r="A36" s="2" t="s">
        <v>271</v>
      </c>
      <c r="B36" s="6">
        <v>455984</v>
      </c>
      <c r="C36" s="6">
        <v>426010</v>
      </c>
      <c r="D36" s="6">
        <v>157156</v>
      </c>
      <c r="E36" s="6">
        <v>141299</v>
      </c>
      <c r="F36" s="6">
        <v>613141</v>
      </c>
      <c r="G36" s="6">
        <v>567310</v>
      </c>
    </row>
    <row r="37" spans="1:7" x14ac:dyDescent="0.25">
      <c r="A37" s="2" t="s">
        <v>272</v>
      </c>
      <c r="B37" s="6">
        <v>461813</v>
      </c>
      <c r="C37" s="6">
        <v>424180</v>
      </c>
      <c r="D37" s="6">
        <v>160409</v>
      </c>
      <c r="E37" s="6">
        <v>146575</v>
      </c>
      <c r="F37" s="6">
        <v>622223</v>
      </c>
      <c r="G37" s="6">
        <v>570755</v>
      </c>
    </row>
    <row r="38" spans="1:7" x14ac:dyDescent="0.25">
      <c r="A38" s="2" t="s">
        <v>273</v>
      </c>
      <c r="B38" s="6">
        <v>459457</v>
      </c>
      <c r="C38" s="6">
        <v>429602</v>
      </c>
      <c r="D38" s="6">
        <v>159201</v>
      </c>
      <c r="E38" s="6">
        <v>145444</v>
      </c>
      <c r="F38" s="6">
        <v>618658</v>
      </c>
      <c r="G38" s="6">
        <v>575045</v>
      </c>
    </row>
    <row r="39" spans="1:7" x14ac:dyDescent="0.25">
      <c r="A39" s="2" t="s">
        <v>274</v>
      </c>
      <c r="B39" s="6">
        <v>442099</v>
      </c>
      <c r="C39" s="6">
        <v>417731</v>
      </c>
      <c r="D39" s="6">
        <v>157020</v>
      </c>
      <c r="E39" s="6">
        <v>146087</v>
      </c>
      <c r="F39" s="6">
        <v>599119</v>
      </c>
      <c r="G39" s="6">
        <v>563819</v>
      </c>
    </row>
    <row r="40" spans="1:7" x14ac:dyDescent="0.25">
      <c r="A40" s="210" t="s">
        <v>275</v>
      </c>
      <c r="B40" s="211">
        <v>437830</v>
      </c>
      <c r="C40" s="211">
        <v>412448</v>
      </c>
      <c r="D40" s="211">
        <v>157475</v>
      </c>
      <c r="E40" s="211">
        <v>146745</v>
      </c>
      <c r="F40" s="211">
        <v>595305</v>
      </c>
      <c r="G40" s="211">
        <v>559193</v>
      </c>
    </row>
    <row r="41" spans="1:7" x14ac:dyDescent="0.25">
      <c r="A41" s="210" t="s">
        <v>426</v>
      </c>
      <c r="B41" s="211">
        <v>434797.04000000004</v>
      </c>
      <c r="C41" s="211">
        <v>406995.70020000002</v>
      </c>
      <c r="D41" s="64">
        <v>156873.2292</v>
      </c>
      <c r="E41" s="211">
        <v>149168.48429999998</v>
      </c>
      <c r="F41" s="211">
        <v>591670.26919999998</v>
      </c>
      <c r="G41" s="211">
        <v>556164.18449999997</v>
      </c>
    </row>
    <row r="42" spans="1:7" x14ac:dyDescent="0.25">
      <c r="A42" s="210" t="s">
        <v>422</v>
      </c>
      <c r="B42" s="211">
        <v>435098.31</v>
      </c>
      <c r="C42" s="211">
        <v>408706.98000000004</v>
      </c>
      <c r="D42" s="64">
        <v>155353</v>
      </c>
      <c r="E42" s="211">
        <v>150265</v>
      </c>
      <c r="F42" s="211">
        <v>590451</v>
      </c>
      <c r="G42" s="211">
        <v>558972</v>
      </c>
    </row>
    <row r="43" spans="1:7" x14ac:dyDescent="0.25">
      <c r="A43" s="344" t="s">
        <v>469</v>
      </c>
      <c r="B43" s="345">
        <v>433231</v>
      </c>
      <c r="C43" s="345">
        <v>403825</v>
      </c>
      <c r="D43" s="319">
        <v>157872</v>
      </c>
      <c r="E43" s="345">
        <v>148879</v>
      </c>
      <c r="F43" s="345">
        <v>591103</v>
      </c>
      <c r="G43" s="345">
        <v>552704</v>
      </c>
    </row>
    <row r="44" spans="1:7" x14ac:dyDescent="0.25">
      <c r="A44" s="313" t="s">
        <v>526</v>
      </c>
    </row>
    <row r="45" spans="1:7" x14ac:dyDescent="0.25">
      <c r="A45" s="71" t="s">
        <v>553</v>
      </c>
    </row>
    <row r="46" spans="1:7" x14ac:dyDescent="0.25">
      <c r="A46" s="313"/>
    </row>
    <row r="47" spans="1:7" ht="15.75" thickBot="1" x14ac:dyDescent="0.3">
      <c r="A47" s="28" t="s">
        <v>529</v>
      </c>
    </row>
    <row r="48" spans="1:7" ht="45.75" thickBot="1" x14ac:dyDescent="0.3">
      <c r="A48" s="14" t="s">
        <v>277</v>
      </c>
      <c r="B48" s="428" t="s">
        <v>20</v>
      </c>
      <c r="C48" s="428"/>
      <c r="D48" s="428" t="s">
        <v>28</v>
      </c>
      <c r="E48" s="428"/>
      <c r="F48" s="428" t="s">
        <v>19</v>
      </c>
      <c r="G48" s="428"/>
    </row>
    <row r="49" spans="1:7" ht="22.5" x14ac:dyDescent="0.25">
      <c r="A49" s="353" t="s">
        <v>541</v>
      </c>
      <c r="B49" s="354" t="s">
        <v>508</v>
      </c>
      <c r="C49" s="354" t="s">
        <v>554</v>
      </c>
      <c r="D49" s="354" t="s">
        <v>508</v>
      </c>
      <c r="E49" s="354" t="s">
        <v>554</v>
      </c>
      <c r="F49" s="354" t="s">
        <v>22</v>
      </c>
      <c r="G49" s="354" t="s">
        <v>554</v>
      </c>
    </row>
    <row r="50" spans="1:7" x14ac:dyDescent="0.25">
      <c r="A50" s="2" t="s">
        <v>263</v>
      </c>
      <c r="B50" s="50">
        <v>110276.93000000001</v>
      </c>
      <c r="C50" s="215">
        <v>109834.93000000001</v>
      </c>
      <c r="D50" s="215">
        <v>6705.35</v>
      </c>
      <c r="E50" s="215">
        <v>4485.3500000000004</v>
      </c>
      <c r="F50" s="215">
        <v>116982.28</v>
      </c>
      <c r="G50" s="215">
        <v>114320.28</v>
      </c>
    </row>
    <row r="51" spans="1:7" x14ac:dyDescent="0.25">
      <c r="A51" s="2" t="s">
        <v>264</v>
      </c>
      <c r="B51" s="50">
        <v>124666.04</v>
      </c>
      <c r="C51" s="215">
        <v>124468.04</v>
      </c>
      <c r="D51" s="215">
        <v>16818</v>
      </c>
      <c r="E51" s="215">
        <v>13327</v>
      </c>
      <c r="F51" s="215">
        <v>141484.03999999998</v>
      </c>
      <c r="G51" s="215">
        <v>137795.03999999998</v>
      </c>
    </row>
    <row r="52" spans="1:7" x14ac:dyDescent="0.25">
      <c r="A52" s="2" t="s">
        <v>265</v>
      </c>
      <c r="B52" s="50">
        <v>144835.29999999999</v>
      </c>
      <c r="C52" s="215">
        <v>136062.46999999997</v>
      </c>
      <c r="D52" s="215">
        <v>34222.85</v>
      </c>
      <c r="E52" s="215">
        <v>32591.99</v>
      </c>
      <c r="F52" s="215">
        <v>179058.15</v>
      </c>
      <c r="G52" s="215">
        <v>168654.46</v>
      </c>
    </row>
    <row r="53" spans="1:7" x14ac:dyDescent="0.25">
      <c r="A53" s="2" t="s">
        <v>266</v>
      </c>
      <c r="B53" s="50">
        <v>194498.92</v>
      </c>
      <c r="C53" s="215">
        <v>182020.32</v>
      </c>
      <c r="D53" s="215">
        <v>44004.19</v>
      </c>
      <c r="E53" s="215">
        <v>43840.01</v>
      </c>
      <c r="F53" s="215">
        <v>238503.11</v>
      </c>
      <c r="G53" s="215">
        <v>225860.33000000002</v>
      </c>
    </row>
    <row r="54" spans="1:7" x14ac:dyDescent="0.25">
      <c r="A54" s="2" t="s">
        <v>267</v>
      </c>
      <c r="B54" s="50">
        <v>212837.98</v>
      </c>
      <c r="C54" s="215">
        <v>208455.18000000002</v>
      </c>
      <c r="D54" s="215">
        <v>44232.42</v>
      </c>
      <c r="E54" s="215">
        <v>44144.7</v>
      </c>
      <c r="F54" s="215">
        <v>257070.40000000002</v>
      </c>
      <c r="G54" s="215">
        <v>252599.88</v>
      </c>
    </row>
    <row r="55" spans="1:7" x14ac:dyDescent="0.25">
      <c r="A55" s="2" t="s">
        <v>268</v>
      </c>
      <c r="B55" s="50">
        <v>202946.81999999998</v>
      </c>
      <c r="C55" s="215">
        <v>202628.6</v>
      </c>
      <c r="D55" s="215">
        <v>42619.6</v>
      </c>
      <c r="E55" s="215">
        <v>38493.1</v>
      </c>
      <c r="F55" s="215">
        <v>245566.41999999998</v>
      </c>
      <c r="G55" s="215">
        <v>241121.7</v>
      </c>
    </row>
    <row r="56" spans="1:7" x14ac:dyDescent="0.25">
      <c r="A56" s="2" t="s">
        <v>269</v>
      </c>
      <c r="B56" s="50">
        <v>202148.41</v>
      </c>
      <c r="C56" s="215">
        <v>201255.97</v>
      </c>
      <c r="D56" s="215">
        <v>54069.899999999994</v>
      </c>
      <c r="E56" s="215">
        <v>52461.899999999994</v>
      </c>
      <c r="F56" s="215">
        <v>256218.31</v>
      </c>
      <c r="G56" s="215">
        <v>253717.87</v>
      </c>
    </row>
    <row r="57" spans="1:7" x14ac:dyDescent="0.25">
      <c r="A57" s="2" t="s">
        <v>270</v>
      </c>
      <c r="B57" s="50">
        <v>216676.91999999998</v>
      </c>
      <c r="C57" s="215">
        <v>207068.46</v>
      </c>
      <c r="D57" s="215">
        <v>49917.05</v>
      </c>
      <c r="E57" s="215">
        <v>48666.5</v>
      </c>
      <c r="F57" s="215">
        <v>266593.96999999997</v>
      </c>
      <c r="G57" s="215">
        <v>255734.96</v>
      </c>
    </row>
    <row r="58" spans="1:7" x14ac:dyDescent="0.25">
      <c r="A58" s="2" t="s">
        <v>271</v>
      </c>
      <c r="B58" s="50">
        <v>252317.30000000002</v>
      </c>
      <c r="C58" s="215">
        <v>244064.31999999998</v>
      </c>
      <c r="D58" s="215">
        <v>62607.73</v>
      </c>
      <c r="E58" s="215">
        <v>60871.73</v>
      </c>
      <c r="F58" s="215">
        <v>314925.03000000003</v>
      </c>
      <c r="G58" s="215">
        <v>304936.04999999993</v>
      </c>
    </row>
    <row r="59" spans="1:7" x14ac:dyDescent="0.25">
      <c r="A59" s="2" t="s">
        <v>272</v>
      </c>
      <c r="B59" s="50">
        <v>321877.76000000001</v>
      </c>
      <c r="C59" s="215">
        <v>307506.18</v>
      </c>
      <c r="D59" s="215">
        <v>68512.479999999996</v>
      </c>
      <c r="E59" s="215">
        <v>66889.48</v>
      </c>
      <c r="F59" s="215">
        <v>390390.24</v>
      </c>
      <c r="G59" s="215">
        <v>374395.66</v>
      </c>
    </row>
    <row r="60" spans="1:7" x14ac:dyDescent="0.25">
      <c r="A60" s="2" t="s">
        <v>273</v>
      </c>
      <c r="B60" s="50">
        <v>325371.58999999997</v>
      </c>
      <c r="C60" s="215">
        <v>315669.15000000002</v>
      </c>
      <c r="D60" s="215">
        <v>71741.94</v>
      </c>
      <c r="E60" s="215">
        <v>69654.140000000014</v>
      </c>
      <c r="F60" s="215">
        <v>397113.53</v>
      </c>
      <c r="G60" s="215">
        <v>385323.29</v>
      </c>
    </row>
    <row r="61" spans="1:7" x14ac:dyDescent="0.25">
      <c r="A61" s="2" t="s">
        <v>274</v>
      </c>
      <c r="B61" s="50">
        <v>300094.88</v>
      </c>
      <c r="C61" s="215">
        <v>289203.36000000004</v>
      </c>
      <c r="D61" s="215">
        <v>68856.2</v>
      </c>
      <c r="E61" s="215">
        <v>68397.95</v>
      </c>
      <c r="F61" s="215">
        <v>368951.08</v>
      </c>
      <c r="G61" s="215">
        <v>357601.31</v>
      </c>
    </row>
    <row r="62" spans="1:7" x14ac:dyDescent="0.25">
      <c r="A62" s="210" t="s">
        <v>275</v>
      </c>
      <c r="B62" s="50">
        <v>316678.77</v>
      </c>
      <c r="C62" s="215">
        <v>308791.82</v>
      </c>
      <c r="D62" s="215">
        <v>76012.38</v>
      </c>
      <c r="E62" s="215">
        <v>75675.38</v>
      </c>
      <c r="F62" s="215">
        <v>392691.15000000008</v>
      </c>
      <c r="G62" s="215">
        <v>384467.20000000007</v>
      </c>
    </row>
    <row r="63" spans="1:7" x14ac:dyDescent="0.25">
      <c r="A63" s="210" t="s">
        <v>426</v>
      </c>
      <c r="B63" s="50">
        <v>309348.24000000005</v>
      </c>
      <c r="C63" s="215">
        <v>308117.17000000004</v>
      </c>
      <c r="D63" s="215">
        <v>72863.299999999988</v>
      </c>
      <c r="E63" s="215">
        <v>72342</v>
      </c>
      <c r="F63" s="215">
        <v>382211.54000000004</v>
      </c>
      <c r="G63" s="215">
        <v>380459.1700000001</v>
      </c>
    </row>
    <row r="64" spans="1:7" x14ac:dyDescent="0.25">
      <c r="A64" s="210" t="s">
        <v>422</v>
      </c>
      <c r="B64" s="50">
        <v>304924.38</v>
      </c>
      <c r="C64" s="215">
        <v>302465.19</v>
      </c>
      <c r="D64" s="215">
        <v>88802.930000000008</v>
      </c>
      <c r="E64" s="215">
        <v>88479.87</v>
      </c>
      <c r="F64" s="215">
        <v>393727.31000000006</v>
      </c>
      <c r="G64" s="215">
        <v>390945.06</v>
      </c>
    </row>
    <row r="65" spans="1:7" x14ac:dyDescent="0.25">
      <c r="A65" s="344" t="s">
        <v>469</v>
      </c>
      <c r="B65" s="319">
        <v>343888.42000000004</v>
      </c>
      <c r="C65" s="320">
        <v>343738.42000000004</v>
      </c>
      <c r="D65" s="320">
        <v>118985.43999999999</v>
      </c>
      <c r="E65" s="320">
        <v>118860.9</v>
      </c>
      <c r="F65" s="320">
        <v>462873.86</v>
      </c>
      <c r="G65" s="320">
        <v>462599.31999999995</v>
      </c>
    </row>
    <row r="66" spans="1:7" x14ac:dyDescent="0.25">
      <c r="A66" s="313" t="s">
        <v>526</v>
      </c>
    </row>
    <row r="67" spans="1:7" x14ac:dyDescent="0.25">
      <c r="A67" s="71" t="s">
        <v>553</v>
      </c>
    </row>
    <row r="69" spans="1:7" ht="15.75" thickBot="1" x14ac:dyDescent="0.3">
      <c r="A69" s="28" t="s">
        <v>531</v>
      </c>
    </row>
    <row r="70" spans="1:7" ht="45.75" thickBot="1" x14ac:dyDescent="0.3">
      <c r="A70" s="14" t="s">
        <v>278</v>
      </c>
      <c r="B70" s="428" t="s">
        <v>20</v>
      </c>
      <c r="C70" s="428"/>
      <c r="D70" s="428" t="s">
        <v>28</v>
      </c>
      <c r="E70" s="428"/>
      <c r="F70" s="428" t="s">
        <v>19</v>
      </c>
      <c r="G70" s="428"/>
    </row>
    <row r="71" spans="1:7" ht="22.5" x14ac:dyDescent="0.25">
      <c r="A71" s="353" t="s">
        <v>541</v>
      </c>
      <c r="B71" s="354" t="s">
        <v>508</v>
      </c>
      <c r="C71" s="354" t="s">
        <v>554</v>
      </c>
      <c r="D71" s="354" t="s">
        <v>508</v>
      </c>
      <c r="E71" s="354" t="s">
        <v>554</v>
      </c>
      <c r="F71" s="354" t="s">
        <v>22</v>
      </c>
      <c r="G71" s="354" t="s">
        <v>554</v>
      </c>
    </row>
    <row r="72" spans="1:7" x14ac:dyDescent="0.25">
      <c r="A72" s="2" t="s">
        <v>263</v>
      </c>
      <c r="B72" s="277">
        <v>1195149.3600000001</v>
      </c>
      <c r="C72" s="277">
        <v>372775.73000000004</v>
      </c>
      <c r="D72" s="277">
        <v>388789.12999999995</v>
      </c>
      <c r="E72" s="277">
        <v>77003.91</v>
      </c>
      <c r="F72" s="277">
        <v>1583938.49</v>
      </c>
      <c r="G72" s="277">
        <v>449779.64</v>
      </c>
    </row>
    <row r="73" spans="1:7" x14ac:dyDescent="0.25">
      <c r="A73" s="2" t="s">
        <v>264</v>
      </c>
      <c r="B73" s="277">
        <v>1207466.1300000001</v>
      </c>
      <c r="C73" s="277">
        <v>419758.79000000004</v>
      </c>
      <c r="D73" s="277">
        <v>388110.24000000005</v>
      </c>
      <c r="E73" s="277">
        <v>88363.69</v>
      </c>
      <c r="F73" s="277">
        <v>1595576.3700000003</v>
      </c>
      <c r="G73" s="277">
        <v>508122.47999999986</v>
      </c>
    </row>
    <row r="74" spans="1:7" x14ac:dyDescent="0.25">
      <c r="A74" s="2" t="s">
        <v>265</v>
      </c>
      <c r="B74" s="277">
        <v>1246922.49</v>
      </c>
      <c r="C74" s="277">
        <v>440979.73000000004</v>
      </c>
      <c r="D74" s="277">
        <v>425772.56</v>
      </c>
      <c r="E74" s="277">
        <v>121592.93000000004</v>
      </c>
      <c r="F74" s="277">
        <v>1672695.0499999996</v>
      </c>
      <c r="G74" s="277">
        <v>562572.66000000027</v>
      </c>
    </row>
    <row r="75" spans="1:7" x14ac:dyDescent="0.25">
      <c r="A75" s="2" t="s">
        <v>266</v>
      </c>
      <c r="B75" s="277">
        <v>1326058.01</v>
      </c>
      <c r="C75" s="277">
        <v>521679.55000000005</v>
      </c>
      <c r="D75" s="277">
        <v>432571.80000000005</v>
      </c>
      <c r="E75" s="277">
        <v>149258.19000000003</v>
      </c>
      <c r="F75" s="277">
        <v>1758629.8100000005</v>
      </c>
      <c r="G75" s="277">
        <v>670937.74000000011</v>
      </c>
    </row>
    <row r="76" spans="1:7" x14ac:dyDescent="0.25">
      <c r="A76" s="2" t="s">
        <v>267</v>
      </c>
      <c r="B76" s="277">
        <v>1364280.0499999998</v>
      </c>
      <c r="C76" s="277">
        <v>570987.16</v>
      </c>
      <c r="D76" s="277">
        <v>452539.35000000009</v>
      </c>
      <c r="E76" s="277">
        <v>156595.53</v>
      </c>
      <c r="F76" s="277">
        <v>1816819.4</v>
      </c>
      <c r="G76" s="277">
        <v>727582.69000000018</v>
      </c>
    </row>
    <row r="77" spans="1:7" x14ac:dyDescent="0.25">
      <c r="A77" s="2" t="s">
        <v>268</v>
      </c>
      <c r="B77" s="277">
        <v>1362586.82</v>
      </c>
      <c r="C77" s="277">
        <v>586362.75</v>
      </c>
      <c r="D77" s="277">
        <v>443909.56000000011</v>
      </c>
      <c r="E77" s="277">
        <v>159952.07000000004</v>
      </c>
      <c r="F77" s="277">
        <v>1806496.3800000004</v>
      </c>
      <c r="G77" s="277">
        <v>746314.82</v>
      </c>
    </row>
    <row r="78" spans="1:7" x14ac:dyDescent="0.25">
      <c r="A78" s="2" t="s">
        <v>269</v>
      </c>
      <c r="B78" s="277">
        <v>1413844.64</v>
      </c>
      <c r="C78" s="277">
        <v>615973.69999999984</v>
      </c>
      <c r="D78" s="277">
        <v>459895.29999999987</v>
      </c>
      <c r="E78" s="277">
        <v>179907.06999999998</v>
      </c>
      <c r="F78" s="277">
        <v>1873739.9400000002</v>
      </c>
      <c r="G78" s="277">
        <v>795880.7699999999</v>
      </c>
    </row>
    <row r="79" spans="1:7" x14ac:dyDescent="0.25">
      <c r="A79" s="2" t="s">
        <v>270</v>
      </c>
      <c r="B79" s="277">
        <v>1430294.8399999996</v>
      </c>
      <c r="C79" s="277">
        <v>624984.64999999991</v>
      </c>
      <c r="D79" s="277">
        <v>469099.63000000006</v>
      </c>
      <c r="E79" s="277">
        <v>185457.62000000005</v>
      </c>
      <c r="F79" s="277">
        <v>1899394.4699999993</v>
      </c>
      <c r="G79" s="277">
        <v>810442.2699999999</v>
      </c>
    </row>
    <row r="80" spans="1:7" x14ac:dyDescent="0.25">
      <c r="A80" s="2" t="s">
        <v>271</v>
      </c>
      <c r="B80" s="277">
        <v>1490425.1400000006</v>
      </c>
      <c r="C80" s="277">
        <v>668725.92000000027</v>
      </c>
      <c r="D80" s="277">
        <v>494157.90200000006</v>
      </c>
      <c r="E80" s="277">
        <v>202171.11000000002</v>
      </c>
      <c r="F80" s="277">
        <v>1984583.0420000001</v>
      </c>
      <c r="G80" s="277">
        <v>870897.03000000038</v>
      </c>
    </row>
    <row r="81" spans="1:11" x14ac:dyDescent="0.25">
      <c r="A81" s="2" t="s">
        <v>272</v>
      </c>
      <c r="B81" s="277">
        <v>1589285.6500000001</v>
      </c>
      <c r="C81" s="277">
        <v>731686.25999999989</v>
      </c>
      <c r="D81" s="277">
        <v>512485.26299999992</v>
      </c>
      <c r="E81" s="277">
        <v>213464.95500000005</v>
      </c>
      <c r="F81" s="277">
        <v>2101770.9130000006</v>
      </c>
      <c r="G81" s="277">
        <v>945151.21499999985</v>
      </c>
    </row>
    <row r="82" spans="1:11" x14ac:dyDescent="0.25">
      <c r="A82" s="2" t="s">
        <v>273</v>
      </c>
      <c r="B82" s="277">
        <v>1604975.74</v>
      </c>
      <c r="C82" s="277">
        <v>745270.70000000007</v>
      </c>
      <c r="D82" s="277">
        <v>522104.58</v>
      </c>
      <c r="E82" s="277">
        <v>215097.66</v>
      </c>
      <c r="F82" s="277">
        <v>2127080.3200000003</v>
      </c>
      <c r="G82" s="277">
        <v>960368.36000000022</v>
      </c>
    </row>
    <row r="83" spans="1:11" x14ac:dyDescent="0.25">
      <c r="A83" s="2" t="s">
        <v>274</v>
      </c>
      <c r="B83" s="277">
        <v>1555509.91</v>
      </c>
      <c r="C83" s="277">
        <v>707600.93000000017</v>
      </c>
      <c r="D83" s="277">
        <v>514710.11</v>
      </c>
      <c r="E83" s="277">
        <v>214485.31999999998</v>
      </c>
      <c r="F83" s="277">
        <v>2070220.0199999993</v>
      </c>
      <c r="G83" s="277">
        <v>922086.25000000035</v>
      </c>
    </row>
    <row r="84" spans="1:11" x14ac:dyDescent="0.25">
      <c r="A84" s="210" t="s">
        <v>275</v>
      </c>
      <c r="B84" s="277">
        <v>1585517.9299999995</v>
      </c>
      <c r="C84" s="277">
        <v>717347.34999999986</v>
      </c>
      <c r="D84" s="277">
        <v>532205.1399999999</v>
      </c>
      <c r="E84" s="277">
        <v>221238.88</v>
      </c>
      <c r="F84" s="277">
        <v>2117723.0699999994</v>
      </c>
      <c r="G84" s="277">
        <v>938586.22999999963</v>
      </c>
    </row>
    <row r="85" spans="1:11" x14ac:dyDescent="0.25">
      <c r="A85" s="210" t="s">
        <v>426</v>
      </c>
      <c r="B85" s="277">
        <v>1599150.1099999999</v>
      </c>
      <c r="C85" s="277">
        <v>715112.79999999981</v>
      </c>
      <c r="D85" s="277">
        <v>533467.12999999977</v>
      </c>
      <c r="E85" s="277">
        <v>221510.41999999998</v>
      </c>
      <c r="F85" s="277">
        <v>2132617.2400000007</v>
      </c>
      <c r="G85" s="277">
        <v>936623.22</v>
      </c>
    </row>
    <row r="86" spans="1:11" x14ac:dyDescent="0.25">
      <c r="A86" s="210" t="s">
        <v>422</v>
      </c>
      <c r="B86" s="277">
        <v>1600577.4099999997</v>
      </c>
      <c r="C86" s="277">
        <v>711172.17</v>
      </c>
      <c r="D86" s="277">
        <v>543918.75000000023</v>
      </c>
      <c r="E86" s="277">
        <v>238744.96000000008</v>
      </c>
      <c r="F86" s="277">
        <v>2144496.1599999992</v>
      </c>
      <c r="G86" s="277">
        <v>949917.13000000012</v>
      </c>
    </row>
    <row r="87" spans="1:11" x14ac:dyDescent="0.25">
      <c r="A87" s="344" t="s">
        <v>469</v>
      </c>
      <c r="B87" s="346">
        <v>1654925.9100000001</v>
      </c>
      <c r="C87" s="346">
        <v>747563.49</v>
      </c>
      <c r="D87" s="346">
        <v>575751.96000000008</v>
      </c>
      <c r="E87" s="346">
        <v>267739.51</v>
      </c>
      <c r="F87" s="346">
        <v>2230677.87</v>
      </c>
      <c r="G87" s="346">
        <v>1015303</v>
      </c>
    </row>
    <row r="88" spans="1:11" x14ac:dyDescent="0.25">
      <c r="A88" s="2" t="s">
        <v>280</v>
      </c>
    </row>
    <row r="89" spans="1:11" x14ac:dyDescent="0.25">
      <c r="A89" s="313" t="s">
        <v>526</v>
      </c>
    </row>
    <row r="90" spans="1:11" x14ac:dyDescent="0.25">
      <c r="A90" s="71" t="s">
        <v>553</v>
      </c>
      <c r="F90" s="64"/>
      <c r="G90" s="64"/>
      <c r="H90" s="64"/>
      <c r="I90" s="64"/>
      <c r="J90" s="64"/>
      <c r="K90" s="64"/>
    </row>
    <row r="91" spans="1:11" x14ac:dyDescent="0.25">
      <c r="A91" s="71"/>
      <c r="F91" s="64"/>
      <c r="G91" s="64"/>
      <c r="H91" s="64"/>
      <c r="I91" s="64"/>
      <c r="J91" s="64"/>
      <c r="K91" s="64"/>
    </row>
    <row r="92" spans="1:11" ht="15.75" thickBot="1" x14ac:dyDescent="0.3">
      <c r="A92" s="3" t="s">
        <v>532</v>
      </c>
    </row>
    <row r="93" spans="1:11" ht="34.5" thickBot="1" x14ac:dyDescent="0.3">
      <c r="A93" s="14" t="s">
        <v>281</v>
      </c>
      <c r="B93" s="17" t="s">
        <v>20</v>
      </c>
      <c r="C93" s="17" t="s">
        <v>28</v>
      </c>
      <c r="D93" s="17" t="s">
        <v>14</v>
      </c>
    </row>
    <row r="94" spans="1:11" x14ac:dyDescent="0.25">
      <c r="A94" s="431" t="s">
        <v>287</v>
      </c>
      <c r="B94" s="429" t="s">
        <v>282</v>
      </c>
      <c r="C94" s="429" t="s">
        <v>282</v>
      </c>
      <c r="D94" s="429" t="s">
        <v>282</v>
      </c>
    </row>
    <row r="95" spans="1:11" ht="15.75" thickBot="1" x14ac:dyDescent="0.3">
      <c r="A95" s="432"/>
      <c r="B95" s="430"/>
      <c r="C95" s="430"/>
      <c r="D95" s="430"/>
    </row>
    <row r="96" spans="1:11" x14ac:dyDescent="0.25">
      <c r="A96" s="2" t="s">
        <v>263</v>
      </c>
      <c r="B96" s="8">
        <v>31</v>
      </c>
      <c r="C96" s="8">
        <v>20</v>
      </c>
      <c r="D96" s="8">
        <v>28</v>
      </c>
    </row>
    <row r="97" spans="1:4" x14ac:dyDescent="0.25">
      <c r="A97" s="2" t="s">
        <v>264</v>
      </c>
      <c r="B97" s="8">
        <v>35</v>
      </c>
      <c r="C97" s="8">
        <v>23</v>
      </c>
      <c r="D97" s="8">
        <v>32</v>
      </c>
    </row>
    <row r="98" spans="1:4" x14ac:dyDescent="0.25">
      <c r="A98" s="2" t="s">
        <v>265</v>
      </c>
      <c r="B98" s="8">
        <v>35</v>
      </c>
      <c r="C98" s="8">
        <v>29</v>
      </c>
      <c r="D98" s="8">
        <v>34</v>
      </c>
    </row>
    <row r="99" spans="1:4" x14ac:dyDescent="0.25">
      <c r="A99" s="2" t="s">
        <v>266</v>
      </c>
      <c r="B99" s="8">
        <v>39</v>
      </c>
      <c r="C99" s="8">
        <v>35</v>
      </c>
      <c r="D99" s="8">
        <v>38</v>
      </c>
    </row>
    <row r="100" spans="1:4" x14ac:dyDescent="0.25">
      <c r="A100" s="2" t="s">
        <v>267</v>
      </c>
      <c r="B100" s="8">
        <v>42</v>
      </c>
      <c r="C100" s="8">
        <v>35</v>
      </c>
      <c r="D100" s="8">
        <v>40</v>
      </c>
    </row>
    <row r="101" spans="1:4" x14ac:dyDescent="0.25">
      <c r="A101" s="2" t="s">
        <v>268</v>
      </c>
      <c r="B101" s="8">
        <v>43</v>
      </c>
      <c r="C101" s="8">
        <v>36</v>
      </c>
      <c r="D101" s="8">
        <v>41</v>
      </c>
    </row>
    <row r="102" spans="1:4" x14ac:dyDescent="0.25">
      <c r="A102" s="2" t="s">
        <v>269</v>
      </c>
      <c r="B102" s="8">
        <v>44</v>
      </c>
      <c r="C102" s="8">
        <v>39</v>
      </c>
      <c r="D102" s="8">
        <v>42</v>
      </c>
    </row>
    <row r="103" spans="1:4" x14ac:dyDescent="0.25">
      <c r="A103" s="2" t="s">
        <v>270</v>
      </c>
      <c r="B103" s="8">
        <v>44</v>
      </c>
      <c r="C103" s="8">
        <v>40</v>
      </c>
      <c r="D103" s="8">
        <v>43</v>
      </c>
    </row>
    <row r="104" spans="1:4" x14ac:dyDescent="0.25">
      <c r="A104" s="2" t="s">
        <v>271</v>
      </c>
      <c r="B104" s="8">
        <v>45</v>
      </c>
      <c r="C104" s="8">
        <v>41</v>
      </c>
      <c r="D104" s="8">
        <v>44</v>
      </c>
    </row>
    <row r="105" spans="1:4" x14ac:dyDescent="0.25">
      <c r="A105" s="2" t="s">
        <v>272</v>
      </c>
      <c r="B105" s="8">
        <v>46</v>
      </c>
      <c r="C105" s="8">
        <v>42</v>
      </c>
      <c r="D105" s="8">
        <v>45</v>
      </c>
    </row>
    <row r="106" spans="1:4" x14ac:dyDescent="0.25">
      <c r="A106" s="2" t="s">
        <v>273</v>
      </c>
      <c r="B106" s="8">
        <v>46</v>
      </c>
      <c r="C106" s="8">
        <v>41</v>
      </c>
      <c r="D106" s="8">
        <v>45</v>
      </c>
    </row>
    <row r="107" spans="1:4" x14ac:dyDescent="0.25">
      <c r="A107" s="2" t="s">
        <v>274</v>
      </c>
      <c r="B107" s="8">
        <v>45</v>
      </c>
      <c r="C107" s="8">
        <v>42</v>
      </c>
      <c r="D107" s="8">
        <v>45</v>
      </c>
    </row>
    <row r="108" spans="1:4" x14ac:dyDescent="0.25">
      <c r="A108" s="210" t="s">
        <v>275</v>
      </c>
      <c r="B108" s="240">
        <v>45</v>
      </c>
      <c r="C108" s="240">
        <v>42</v>
      </c>
      <c r="D108" s="240">
        <v>45</v>
      </c>
    </row>
    <row r="109" spans="1:4" x14ac:dyDescent="0.25">
      <c r="A109" s="210" t="s">
        <v>413</v>
      </c>
      <c r="B109" s="258">
        <v>45</v>
      </c>
      <c r="C109" s="258">
        <v>42</v>
      </c>
      <c r="D109" s="258">
        <v>44</v>
      </c>
    </row>
    <row r="110" spans="1:4" x14ac:dyDescent="0.25">
      <c r="A110" s="210" t="s">
        <v>422</v>
      </c>
      <c r="B110" s="258">
        <v>45</v>
      </c>
      <c r="C110" s="258">
        <v>44</v>
      </c>
      <c r="D110" s="258">
        <v>44</v>
      </c>
    </row>
    <row r="111" spans="1:4" ht="15.75" thickBot="1" x14ac:dyDescent="0.3">
      <c r="A111" s="7" t="s">
        <v>469</v>
      </c>
      <c r="B111" s="9">
        <v>45</v>
      </c>
      <c r="C111" s="9">
        <v>47</v>
      </c>
      <c r="D111" s="9">
        <v>46</v>
      </c>
    </row>
    <row r="112" spans="1:4" x14ac:dyDescent="0.25">
      <c r="A112" s="2" t="s">
        <v>283</v>
      </c>
    </row>
    <row r="113" spans="1:7" x14ac:dyDescent="0.25">
      <c r="A113" s="313" t="s">
        <v>526</v>
      </c>
    </row>
    <row r="115" spans="1:7" ht="15.75" thickBot="1" x14ac:dyDescent="0.3">
      <c r="A115" s="3" t="s">
        <v>533</v>
      </c>
    </row>
    <row r="116" spans="1:7" ht="34.5" thickBot="1" x14ac:dyDescent="0.3">
      <c r="A116" s="14" t="s">
        <v>284</v>
      </c>
      <c r="B116" s="428" t="s">
        <v>20</v>
      </c>
      <c r="C116" s="428"/>
      <c r="D116" s="428" t="s">
        <v>28</v>
      </c>
      <c r="E116" s="428"/>
      <c r="F116" s="428" t="s">
        <v>19</v>
      </c>
      <c r="G116" s="428"/>
    </row>
    <row r="117" spans="1:7" x14ac:dyDescent="0.25">
      <c r="A117" s="431" t="s">
        <v>287</v>
      </c>
      <c r="B117" s="426" t="s">
        <v>22</v>
      </c>
      <c r="C117" s="426" t="s">
        <v>135</v>
      </c>
      <c r="D117" s="426" t="s">
        <v>22</v>
      </c>
      <c r="E117" s="426" t="s">
        <v>135</v>
      </c>
      <c r="F117" s="426" t="s">
        <v>22</v>
      </c>
      <c r="G117" s="426" t="s">
        <v>135</v>
      </c>
    </row>
    <row r="118" spans="1:7" ht="15.75" thickBot="1" x14ac:dyDescent="0.3">
      <c r="A118" s="432"/>
      <c r="B118" s="427"/>
      <c r="C118" s="427"/>
      <c r="D118" s="427"/>
      <c r="E118" s="427"/>
      <c r="F118" s="427"/>
      <c r="G118" s="427"/>
    </row>
    <row r="119" spans="1:7" x14ac:dyDescent="0.25">
      <c r="A119" s="2" t="s">
        <v>263</v>
      </c>
      <c r="B119" s="6">
        <v>47729</v>
      </c>
      <c r="C119" s="6">
        <v>37384</v>
      </c>
      <c r="D119" s="6">
        <v>5579</v>
      </c>
      <c r="E119" s="6">
        <v>3766</v>
      </c>
      <c r="F119" s="6">
        <v>53308</v>
      </c>
      <c r="G119" s="6">
        <v>41150</v>
      </c>
    </row>
    <row r="120" spans="1:7" x14ac:dyDescent="0.25">
      <c r="A120" s="2" t="s">
        <v>264</v>
      </c>
      <c r="B120" s="6">
        <v>48889</v>
      </c>
      <c r="C120" s="6">
        <v>41775</v>
      </c>
      <c r="D120" s="6">
        <v>5627</v>
      </c>
      <c r="E120" s="6">
        <v>3349</v>
      </c>
      <c r="F120" s="6">
        <v>54515</v>
      </c>
      <c r="G120" s="6">
        <v>45124</v>
      </c>
    </row>
    <row r="121" spans="1:7" x14ac:dyDescent="0.25">
      <c r="A121" s="2" t="s">
        <v>285</v>
      </c>
      <c r="B121" s="10" t="s">
        <v>129</v>
      </c>
      <c r="C121" s="10" t="s">
        <v>129</v>
      </c>
      <c r="D121" s="10" t="s">
        <v>129</v>
      </c>
      <c r="E121" s="10" t="s">
        <v>129</v>
      </c>
      <c r="F121" s="10" t="s">
        <v>129</v>
      </c>
      <c r="G121" s="10" t="s">
        <v>129</v>
      </c>
    </row>
    <row r="122" spans="1:7" x14ac:dyDescent="0.25">
      <c r="A122" s="2" t="s">
        <v>266</v>
      </c>
      <c r="B122" s="6">
        <v>72566</v>
      </c>
      <c r="C122" s="6">
        <v>59135</v>
      </c>
      <c r="D122" s="6">
        <v>8783</v>
      </c>
      <c r="E122" s="6">
        <v>7628</v>
      </c>
      <c r="F122" s="6">
        <v>81349</v>
      </c>
      <c r="G122" s="6">
        <v>66763</v>
      </c>
    </row>
    <row r="123" spans="1:7" x14ac:dyDescent="0.25">
      <c r="A123" s="2" t="s">
        <v>267</v>
      </c>
      <c r="B123" s="6">
        <v>62374</v>
      </c>
      <c r="C123" s="6">
        <v>53672</v>
      </c>
      <c r="D123" s="6">
        <v>8980</v>
      </c>
      <c r="E123" s="6">
        <v>7779</v>
      </c>
      <c r="F123" s="6">
        <v>71354</v>
      </c>
      <c r="G123" s="6">
        <v>61450</v>
      </c>
    </row>
    <row r="124" spans="1:7" x14ac:dyDescent="0.25">
      <c r="A124" s="2" t="s">
        <v>268</v>
      </c>
      <c r="B124" s="6">
        <v>61419</v>
      </c>
      <c r="C124" s="6">
        <v>54054</v>
      </c>
      <c r="D124" s="6">
        <v>1482</v>
      </c>
      <c r="E124" s="10">
        <v>970</v>
      </c>
      <c r="F124" s="6">
        <v>62901</v>
      </c>
      <c r="G124" s="6">
        <v>55024</v>
      </c>
    </row>
    <row r="125" spans="1:7" x14ac:dyDescent="0.25">
      <c r="A125" s="2" t="s">
        <v>269</v>
      </c>
      <c r="B125" s="6">
        <v>59420</v>
      </c>
      <c r="C125" s="6">
        <v>51779</v>
      </c>
      <c r="D125" s="6">
        <v>1256</v>
      </c>
      <c r="E125" s="10">
        <v>749</v>
      </c>
      <c r="F125" s="6">
        <v>60676</v>
      </c>
      <c r="G125" s="6">
        <v>52527</v>
      </c>
    </row>
    <row r="126" spans="1:7" x14ac:dyDescent="0.25">
      <c r="A126" s="2" t="s">
        <v>270</v>
      </c>
      <c r="B126" s="6">
        <v>65424</v>
      </c>
      <c r="C126" s="6">
        <v>57511</v>
      </c>
      <c r="D126" s="10">
        <v>902</v>
      </c>
      <c r="E126" s="10">
        <v>398</v>
      </c>
      <c r="F126" s="6">
        <v>66327</v>
      </c>
      <c r="G126" s="6">
        <v>57909</v>
      </c>
    </row>
    <row r="127" spans="1:7" x14ac:dyDescent="0.25">
      <c r="A127" s="2" t="s">
        <v>271</v>
      </c>
      <c r="B127" s="6">
        <v>70234</v>
      </c>
      <c r="C127" s="6">
        <v>61819</v>
      </c>
      <c r="D127" s="10">
        <v>919</v>
      </c>
      <c r="E127" s="10">
        <v>608</v>
      </c>
      <c r="F127" s="6">
        <v>71153</v>
      </c>
      <c r="G127" s="6">
        <v>62428</v>
      </c>
    </row>
    <row r="128" spans="1:7" x14ac:dyDescent="0.25">
      <c r="A128" s="2" t="s">
        <v>272</v>
      </c>
      <c r="B128" s="6">
        <v>77786</v>
      </c>
      <c r="C128" s="6">
        <v>71020</v>
      </c>
      <c r="D128" s="10">
        <v>698</v>
      </c>
      <c r="E128" s="10">
        <v>513</v>
      </c>
      <c r="F128" s="6">
        <v>78484</v>
      </c>
      <c r="G128" s="6">
        <v>71534</v>
      </c>
    </row>
    <row r="129" spans="1:7" x14ac:dyDescent="0.25">
      <c r="A129" s="2" t="s">
        <v>273</v>
      </c>
      <c r="B129" s="6">
        <v>78732</v>
      </c>
      <c r="C129" s="6">
        <v>69088</v>
      </c>
      <c r="D129" s="10">
        <v>851</v>
      </c>
      <c r="E129" s="10">
        <v>645</v>
      </c>
      <c r="F129" s="6">
        <v>79583</v>
      </c>
      <c r="G129" s="6">
        <v>69733</v>
      </c>
    </row>
    <row r="130" spans="1:7" x14ac:dyDescent="0.25">
      <c r="A130" s="2" t="s">
        <v>274</v>
      </c>
      <c r="B130" s="6">
        <v>94911</v>
      </c>
      <c r="C130" s="6">
        <v>71825</v>
      </c>
      <c r="D130" s="6">
        <v>1889</v>
      </c>
      <c r="E130" s="6">
        <v>1630</v>
      </c>
      <c r="F130" s="6">
        <v>96799</v>
      </c>
      <c r="G130" s="6">
        <v>73455</v>
      </c>
    </row>
    <row r="131" spans="1:7" x14ac:dyDescent="0.25">
      <c r="A131" s="210" t="s">
        <v>275</v>
      </c>
      <c r="B131" s="211">
        <v>82972</v>
      </c>
      <c r="C131" s="211">
        <v>71085</v>
      </c>
      <c r="D131" s="211">
        <v>1690</v>
      </c>
      <c r="E131" s="211">
        <v>1133</v>
      </c>
      <c r="F131" s="211">
        <v>84662</v>
      </c>
      <c r="G131" s="211">
        <v>72219</v>
      </c>
    </row>
    <row r="132" spans="1:7" x14ac:dyDescent="0.25">
      <c r="A132" s="210" t="s">
        <v>426</v>
      </c>
      <c r="B132" s="211">
        <v>82972</v>
      </c>
      <c r="C132" s="211">
        <v>71085</v>
      </c>
      <c r="D132" s="211">
        <v>1690</v>
      </c>
      <c r="E132" s="211">
        <v>1133</v>
      </c>
      <c r="F132" s="211">
        <v>84662</v>
      </c>
      <c r="G132" s="211">
        <v>72219</v>
      </c>
    </row>
    <row r="133" spans="1:7" x14ac:dyDescent="0.25">
      <c r="A133" s="210" t="s">
        <v>422</v>
      </c>
      <c r="B133" s="211">
        <v>93346</v>
      </c>
      <c r="C133" s="211">
        <v>82058</v>
      </c>
      <c r="D133" s="211">
        <v>1027</v>
      </c>
      <c r="E133" s="211">
        <v>549</v>
      </c>
      <c r="F133" s="211">
        <v>94373</v>
      </c>
      <c r="G133" s="211">
        <v>82607</v>
      </c>
    </row>
    <row r="134" spans="1:7" ht="15.75" thickBot="1" x14ac:dyDescent="0.3">
      <c r="A134" s="7" t="s">
        <v>469</v>
      </c>
      <c r="B134" s="11">
        <v>101655</v>
      </c>
      <c r="C134" s="11">
        <v>82027</v>
      </c>
      <c r="D134" s="11">
        <v>1741</v>
      </c>
      <c r="E134" s="11">
        <v>1057</v>
      </c>
      <c r="F134" s="11">
        <f>SUM(B134,D134)</f>
        <v>103396</v>
      </c>
      <c r="G134" s="11">
        <f>SUM(C134,E134)</f>
        <v>83084</v>
      </c>
    </row>
    <row r="135" spans="1:7" x14ac:dyDescent="0.25">
      <c r="A135" s="2" t="s">
        <v>286</v>
      </c>
    </row>
    <row r="136" spans="1:7" x14ac:dyDescent="0.25">
      <c r="A136" s="313" t="s">
        <v>526</v>
      </c>
    </row>
    <row r="138" spans="1:7" ht="15.75" thickBot="1" x14ac:dyDescent="0.3">
      <c r="A138" s="3" t="s">
        <v>503</v>
      </c>
    </row>
    <row r="139" spans="1:7" ht="23.25" thickBot="1" x14ac:dyDescent="0.3">
      <c r="A139" s="13" t="s">
        <v>287</v>
      </c>
      <c r="B139" s="18" t="s">
        <v>16</v>
      </c>
      <c r="C139" s="18" t="s">
        <v>17</v>
      </c>
      <c r="D139" s="18" t="s">
        <v>442</v>
      </c>
      <c r="E139" s="19" t="s">
        <v>534</v>
      </c>
    </row>
    <row r="140" spans="1:7" x14ac:dyDescent="0.25">
      <c r="A140" s="1" t="s">
        <v>263</v>
      </c>
      <c r="B140" s="20">
        <v>97744475</v>
      </c>
      <c r="C140" s="20">
        <v>51964538</v>
      </c>
      <c r="D140" s="277">
        <v>13941777.300000001</v>
      </c>
      <c r="E140" s="277">
        <v>163650796.30000001</v>
      </c>
    </row>
    <row r="141" spans="1:7" x14ac:dyDescent="0.25">
      <c r="A141" s="1" t="s">
        <v>264</v>
      </c>
      <c r="B141" s="20">
        <v>99937420</v>
      </c>
      <c r="C141" s="20">
        <v>56181283</v>
      </c>
      <c r="D141" s="277">
        <v>17608819</v>
      </c>
      <c r="E141" s="277">
        <v>173727968.80000001</v>
      </c>
    </row>
    <row r="142" spans="1:7" x14ac:dyDescent="0.25">
      <c r="A142" s="1" t="s">
        <v>265</v>
      </c>
      <c r="B142" s="20">
        <v>111874431</v>
      </c>
      <c r="C142" s="20">
        <v>61959286</v>
      </c>
      <c r="D142" s="277">
        <v>22686400</v>
      </c>
      <c r="E142" s="277">
        <v>196520138.70000002</v>
      </c>
    </row>
    <row r="143" spans="1:7" x14ac:dyDescent="0.25">
      <c r="A143" s="1" t="s">
        <v>266</v>
      </c>
      <c r="B143" s="20">
        <v>115645898</v>
      </c>
      <c r="C143" s="20">
        <v>65244159</v>
      </c>
      <c r="D143" s="277">
        <v>26577802</v>
      </c>
      <c r="E143" s="277">
        <v>207467933.40000001</v>
      </c>
    </row>
    <row r="144" spans="1:7" x14ac:dyDescent="0.25">
      <c r="A144" s="1" t="s">
        <v>267</v>
      </c>
      <c r="B144" s="20">
        <v>125250427</v>
      </c>
      <c r="C144" s="20">
        <v>67978289</v>
      </c>
      <c r="D144" s="277">
        <v>31359851</v>
      </c>
      <c r="E144" s="277">
        <v>224588577</v>
      </c>
    </row>
    <row r="145" spans="1:5" x14ac:dyDescent="0.25">
      <c r="A145" s="1" t="s">
        <v>268</v>
      </c>
      <c r="B145" s="20">
        <v>127509538</v>
      </c>
      <c r="C145" s="20">
        <v>70458839</v>
      </c>
      <c r="D145" s="277">
        <v>34422875</v>
      </c>
      <c r="E145" s="277">
        <v>232391297</v>
      </c>
    </row>
    <row r="146" spans="1:5" x14ac:dyDescent="0.25">
      <c r="A146" s="1" t="s">
        <v>269</v>
      </c>
      <c r="B146" s="20">
        <v>133854281</v>
      </c>
      <c r="C146" s="20">
        <v>71667793</v>
      </c>
      <c r="D146" s="277">
        <v>36153120</v>
      </c>
      <c r="E146" s="277">
        <v>241675251</v>
      </c>
    </row>
    <row r="147" spans="1:5" x14ac:dyDescent="0.25">
      <c r="A147" s="1" t="s">
        <v>270</v>
      </c>
      <c r="B147" s="20">
        <v>145183995</v>
      </c>
      <c r="C147" s="20">
        <v>73705242</v>
      </c>
      <c r="D147" s="277">
        <v>41688808</v>
      </c>
      <c r="E147" s="277">
        <v>260578080</v>
      </c>
    </row>
    <row r="148" spans="1:5" x14ac:dyDescent="0.25">
      <c r="A148" s="1" t="s">
        <v>271</v>
      </c>
      <c r="B148" s="20">
        <v>156088537</v>
      </c>
      <c r="C148" s="20">
        <v>73514513</v>
      </c>
      <c r="D148" s="277">
        <v>44099571.600000001</v>
      </c>
      <c r="E148" s="277">
        <v>272588333.60000002</v>
      </c>
    </row>
    <row r="149" spans="1:5" x14ac:dyDescent="0.25">
      <c r="A149" s="1" t="s">
        <v>272</v>
      </c>
      <c r="B149" s="20">
        <v>191179670</v>
      </c>
      <c r="C149" s="20">
        <v>71201460</v>
      </c>
      <c r="D149" s="277">
        <v>53867662.200000003</v>
      </c>
      <c r="E149" s="277">
        <v>307184860.19999999</v>
      </c>
    </row>
    <row r="150" spans="1:5" x14ac:dyDescent="0.25">
      <c r="A150" s="1" t="s">
        <v>273</v>
      </c>
      <c r="B150" s="20">
        <v>204739774</v>
      </c>
      <c r="C150" s="20">
        <v>68541922</v>
      </c>
      <c r="D150" s="277">
        <v>58875168.410000004</v>
      </c>
      <c r="E150" s="277">
        <v>334229987.40999997</v>
      </c>
    </row>
    <row r="151" spans="1:5" x14ac:dyDescent="0.25">
      <c r="A151" s="1" t="s">
        <v>274</v>
      </c>
      <c r="B151" s="20">
        <v>229583480</v>
      </c>
      <c r="C151" s="20">
        <v>65646738</v>
      </c>
      <c r="D151" s="277">
        <v>60648220</v>
      </c>
      <c r="E151" s="277">
        <v>355796108</v>
      </c>
    </row>
    <row r="152" spans="1:5" x14ac:dyDescent="0.25">
      <c r="A152" s="212" t="s">
        <v>275</v>
      </c>
      <c r="B152" s="213">
        <v>241979977</v>
      </c>
      <c r="C152" s="213">
        <v>67401408</v>
      </c>
      <c r="D152" s="277">
        <v>61714608.710000001</v>
      </c>
      <c r="E152" s="277">
        <v>370986308.71000004</v>
      </c>
    </row>
    <row r="153" spans="1:5" x14ac:dyDescent="0.25">
      <c r="A153" s="212" t="s">
        <v>413</v>
      </c>
      <c r="B153" s="213">
        <v>250323111</v>
      </c>
      <c r="C153" s="213">
        <v>65566107.299999997</v>
      </c>
      <c r="D153" s="277">
        <v>63409918</v>
      </c>
      <c r="E153" s="277">
        <v>378470915</v>
      </c>
    </row>
    <row r="154" spans="1:5" x14ac:dyDescent="0.25">
      <c r="A154" s="210" t="s">
        <v>422</v>
      </c>
      <c r="B154" s="213">
        <v>252854403</v>
      </c>
      <c r="C154" s="213">
        <v>63559208.5</v>
      </c>
      <c r="D154" s="277">
        <v>69301976.400000006</v>
      </c>
      <c r="E154" s="277">
        <v>385715587.89999998</v>
      </c>
    </row>
    <row r="155" spans="1:5" x14ac:dyDescent="0.25">
      <c r="A155" s="344" t="s">
        <v>469</v>
      </c>
      <c r="B155" s="347">
        <v>260321889</v>
      </c>
      <c r="C155" s="347">
        <v>67731934</v>
      </c>
      <c r="D155" s="346">
        <v>76927845.299999997</v>
      </c>
      <c r="E155" s="346">
        <v>404981668.30000001</v>
      </c>
    </row>
    <row r="156" spans="1:5" x14ac:dyDescent="0.25">
      <c r="B156" s="215"/>
      <c r="C156" s="215"/>
      <c r="D156" s="215"/>
      <c r="E156" s="215"/>
    </row>
    <row r="158" spans="1:5" ht="15.75" thickBot="1" x14ac:dyDescent="0.3">
      <c r="A158" s="3" t="s">
        <v>504</v>
      </c>
    </row>
    <row r="159" spans="1:5" ht="23.25" thickBot="1" x14ac:dyDescent="0.3">
      <c r="A159" s="13" t="s">
        <v>287</v>
      </c>
      <c r="B159" s="18" t="s">
        <v>16</v>
      </c>
      <c r="C159" s="18" t="s">
        <v>17</v>
      </c>
      <c r="D159" s="18" t="s">
        <v>18</v>
      </c>
      <c r="E159" s="18" t="s">
        <v>29</v>
      </c>
    </row>
    <row r="160" spans="1:5" x14ac:dyDescent="0.25">
      <c r="A160" s="1" t="s">
        <v>263</v>
      </c>
      <c r="B160" s="312">
        <v>20.099277536641356</v>
      </c>
      <c r="C160" s="312">
        <v>10.685512320988082</v>
      </c>
      <c r="D160" s="312">
        <v>2.8668592399391004</v>
      </c>
      <c r="E160" s="312">
        <v>33.651649097568544</v>
      </c>
    </row>
    <row r="161" spans="1:5" x14ac:dyDescent="0.25">
      <c r="A161" s="1" t="s">
        <v>264</v>
      </c>
      <c r="B161" s="312">
        <v>20.298106930355225</v>
      </c>
      <c r="C161" s="312">
        <v>11.410966987814525</v>
      </c>
      <c r="D161" s="312">
        <v>3.5764949014773073</v>
      </c>
      <c r="E161" s="312">
        <v>35.285568819647061</v>
      </c>
    </row>
    <row r="162" spans="1:5" x14ac:dyDescent="0.25">
      <c r="A162" s="1" t="s">
        <v>265</v>
      </c>
      <c r="B162" s="312">
        <v>22.45813311620854</v>
      </c>
      <c r="C162" s="312">
        <v>12.437960484331221</v>
      </c>
      <c r="D162" s="312">
        <v>4.5541604511281513</v>
      </c>
      <c r="E162" s="312">
        <v>39.450254051667912</v>
      </c>
    </row>
    <row r="163" spans="1:5" x14ac:dyDescent="0.25">
      <c r="A163" s="1" t="s">
        <v>266</v>
      </c>
      <c r="B163" s="312">
        <v>22.906525212326105</v>
      </c>
      <c r="C163" s="312">
        <v>12.923221596790556</v>
      </c>
      <c r="D163" s="312">
        <v>5.2643884386212259</v>
      </c>
      <c r="E163" s="312">
        <v>41.094135247737889</v>
      </c>
    </row>
    <row r="164" spans="1:5" x14ac:dyDescent="0.25">
      <c r="A164" s="1" t="s">
        <v>267</v>
      </c>
      <c r="B164" s="312">
        <v>24.431766844694472</v>
      </c>
      <c r="C164" s="312">
        <v>13.260073265789401</v>
      </c>
      <c r="D164" s="312">
        <v>6.1171571859382743</v>
      </c>
      <c r="E164" s="312">
        <v>43.808997296422149</v>
      </c>
    </row>
    <row r="165" spans="1:5" x14ac:dyDescent="0.25">
      <c r="A165" s="1" t="s">
        <v>268</v>
      </c>
      <c r="B165" s="312">
        <v>24.742219786778829</v>
      </c>
      <c r="C165" s="312">
        <v>13.671979667497297</v>
      </c>
      <c r="D165" s="312">
        <v>6.6794854082314972</v>
      </c>
      <c r="E165" s="312">
        <v>45.093684862507622</v>
      </c>
    </row>
    <row r="166" spans="1:5" x14ac:dyDescent="0.25">
      <c r="A166" s="1" t="s">
        <v>269</v>
      </c>
      <c r="B166" s="312">
        <v>25.465134622244417</v>
      </c>
      <c r="C166" s="312">
        <v>13.634459870157666</v>
      </c>
      <c r="D166" s="312">
        <v>6.8779567667831918</v>
      </c>
      <c r="E166" s="312">
        <v>45.977551259185276</v>
      </c>
    </row>
    <row r="167" spans="1:5" x14ac:dyDescent="0.25">
      <c r="A167" s="1" t="s">
        <v>270</v>
      </c>
      <c r="B167" s="312">
        <v>27.026398313903336</v>
      </c>
      <c r="C167" s="312">
        <v>13.720429923375827</v>
      </c>
      <c r="D167" s="312">
        <v>7.7604840267955639</v>
      </c>
      <c r="E167" s="312">
        <v>48.507312264074727</v>
      </c>
    </row>
    <row r="168" spans="1:5" x14ac:dyDescent="0.25">
      <c r="A168" s="1" t="s">
        <v>271</v>
      </c>
      <c r="B168" s="312">
        <v>28.377836081039337</v>
      </c>
      <c r="C168" s="312">
        <v>13.461485696748696</v>
      </c>
      <c r="D168" s="312">
        <v>8.0752162613363137</v>
      </c>
      <c r="E168" s="312">
        <v>49.914538039124352</v>
      </c>
    </row>
    <row r="169" spans="1:5" x14ac:dyDescent="0.25">
      <c r="A169" s="1" t="s">
        <v>272</v>
      </c>
      <c r="B169" s="312">
        <v>32.904933658876772</v>
      </c>
      <c r="C169" s="312">
        <v>12.838217116961431</v>
      </c>
      <c r="D169" s="312">
        <v>9.727237682285276</v>
      </c>
      <c r="E169" s="312">
        <v>55.47038845812348</v>
      </c>
    </row>
    <row r="170" spans="1:5" x14ac:dyDescent="0.25">
      <c r="A170" s="1" t="s">
        <v>273</v>
      </c>
      <c r="B170" s="312">
        <v>36.734837384538821</v>
      </c>
      <c r="C170" s="312">
        <v>12.151765790131986</v>
      </c>
      <c r="D170" s="312">
        <v>10.452720621902698</v>
      </c>
      <c r="E170" s="312">
        <v>59.339323796573503</v>
      </c>
    </row>
    <row r="171" spans="1:5" x14ac:dyDescent="0.25">
      <c r="A171" s="212" t="s">
        <v>274</v>
      </c>
      <c r="B171" s="312">
        <v>40.02032729080554</v>
      </c>
      <c r="C171" s="312">
        <v>11.428995243235102</v>
      </c>
      <c r="D171" s="312">
        <v>10.572021548382059</v>
      </c>
      <c r="E171" s="312">
        <v>62.021344082422701</v>
      </c>
    </row>
    <row r="172" spans="1:5" x14ac:dyDescent="0.25">
      <c r="A172" s="212" t="s">
        <v>275</v>
      </c>
      <c r="B172" s="312">
        <v>40.999862249384528</v>
      </c>
      <c r="C172" s="312">
        <v>11.401573203523569</v>
      </c>
      <c r="D172" s="312">
        <v>10.456611726254115</v>
      </c>
      <c r="E172" s="312">
        <v>62.85804717916222</v>
      </c>
    </row>
    <row r="173" spans="1:5" x14ac:dyDescent="0.25">
      <c r="A173" s="212" t="s">
        <v>426</v>
      </c>
      <c r="B173" s="312">
        <v>41.269542785574195</v>
      </c>
      <c r="C173" s="312">
        <v>10.953674211432913</v>
      </c>
      <c r="D173" s="312">
        <v>10.510567601220494</v>
      </c>
      <c r="E173" s="312">
        <v>62.733784598227608</v>
      </c>
    </row>
    <row r="174" spans="1:5" x14ac:dyDescent="0.25">
      <c r="A174" s="210" t="s">
        <v>422</v>
      </c>
      <c r="B174" s="312">
        <v>40.919924573358351</v>
      </c>
      <c r="C174" s="312">
        <v>10.285911524199786</v>
      </c>
      <c r="D174" s="312">
        <v>11.215274930659051</v>
      </c>
      <c r="E174" s="312">
        <v>62.421111028217176</v>
      </c>
    </row>
    <row r="175" spans="1:5" ht="15.75" thickBot="1" x14ac:dyDescent="0.3">
      <c r="A175" s="7" t="s">
        <v>469</v>
      </c>
      <c r="B175" s="350">
        <v>41.166683850954662</v>
      </c>
      <c r="C175" s="350">
        <v>10.71096681229033</v>
      </c>
      <c r="D175" s="350">
        <v>12.19615157870367</v>
      </c>
      <c r="E175" s="350">
        <v>64.073802241948655</v>
      </c>
    </row>
    <row r="178" spans="1:4" ht="15.75" thickBot="1" x14ac:dyDescent="0.3">
      <c r="A178" s="3" t="s">
        <v>505</v>
      </c>
    </row>
    <row r="179" spans="1:4" ht="45.75" thickBot="1" x14ac:dyDescent="0.3">
      <c r="A179" s="13" t="s">
        <v>287</v>
      </c>
      <c r="B179" s="18" t="s">
        <v>288</v>
      </c>
      <c r="C179" s="18" t="s">
        <v>289</v>
      </c>
      <c r="D179" s="18" t="s">
        <v>535</v>
      </c>
    </row>
    <row r="180" spans="1:4" x14ac:dyDescent="0.25">
      <c r="A180" s="1" t="s">
        <v>263</v>
      </c>
      <c r="B180" s="348">
        <v>4863084</v>
      </c>
      <c r="C180" s="8" t="s">
        <v>23</v>
      </c>
      <c r="D180" s="8" t="s">
        <v>23</v>
      </c>
    </row>
    <row r="181" spans="1:4" x14ac:dyDescent="0.25">
      <c r="A181" s="1" t="s">
        <v>264</v>
      </c>
      <c r="B181" s="348">
        <v>4923485</v>
      </c>
      <c r="C181" s="349">
        <v>1.24203077717761E-2</v>
      </c>
      <c r="D181" s="349">
        <v>1.24203077717761E-2</v>
      </c>
    </row>
    <row r="182" spans="1:4" x14ac:dyDescent="0.25">
      <c r="A182" s="1" t="s">
        <v>265</v>
      </c>
      <c r="B182" s="348">
        <v>4981467</v>
      </c>
      <c r="C182" s="349">
        <v>1.1776617578808506E-2</v>
      </c>
      <c r="D182" s="349">
        <v>2.4343194565423915E-2</v>
      </c>
    </row>
    <row r="183" spans="1:4" x14ac:dyDescent="0.25">
      <c r="A183" s="1" t="s">
        <v>266</v>
      </c>
      <c r="B183" s="348">
        <v>5048602</v>
      </c>
      <c r="C183" s="349">
        <v>1.3476953676497304E-2</v>
      </c>
      <c r="D183" s="349">
        <v>3.8148220347417397E-2</v>
      </c>
    </row>
    <row r="184" spans="1:4" x14ac:dyDescent="0.25">
      <c r="A184" s="1" t="s">
        <v>267</v>
      </c>
      <c r="B184" s="348">
        <v>5126540</v>
      </c>
      <c r="C184" s="349">
        <v>1.5437540927171521E-2</v>
      </c>
      <c r="D184" s="349">
        <v>5.4174675987500934E-2</v>
      </c>
    </row>
    <row r="185" spans="1:4" x14ac:dyDescent="0.25">
      <c r="A185" s="1" t="s">
        <v>268</v>
      </c>
      <c r="B185" s="348">
        <v>5153522</v>
      </c>
      <c r="C185" s="349">
        <v>5.2631989607025403E-3</v>
      </c>
      <c r="D185" s="349">
        <v>5.9723007046557287E-2</v>
      </c>
    </row>
    <row r="186" spans="1:4" x14ac:dyDescent="0.25">
      <c r="A186" s="1" t="s">
        <v>269</v>
      </c>
      <c r="B186" s="348">
        <v>5256375</v>
      </c>
      <c r="C186" s="349">
        <v>1.9957807495534122E-2</v>
      </c>
      <c r="D186" s="349">
        <v>8.0872754819781026E-2</v>
      </c>
    </row>
    <row r="187" spans="1:4" x14ac:dyDescent="0.25">
      <c r="A187" s="1" t="s">
        <v>270</v>
      </c>
      <c r="B187" s="348">
        <v>5371934</v>
      </c>
      <c r="C187" s="349">
        <v>2.1984542579249006E-2</v>
      </c>
      <c r="D187" s="349">
        <v>0.10463524792086668</v>
      </c>
    </row>
    <row r="188" spans="1:4" x14ac:dyDescent="0.25">
      <c r="A188" s="1" t="s">
        <v>271</v>
      </c>
      <c r="B188" s="348">
        <v>5461101</v>
      </c>
      <c r="C188" s="349">
        <v>1.6598677496782351E-2</v>
      </c>
      <c r="D188" s="349">
        <v>0.12297073215268337</v>
      </c>
    </row>
    <row r="189" spans="1:4" x14ac:dyDescent="0.25">
      <c r="A189" s="1" t="s">
        <v>272</v>
      </c>
      <c r="B189" s="348">
        <v>5537817</v>
      </c>
      <c r="C189" s="349">
        <v>1.4047716751622063E-2</v>
      </c>
      <c r="D189" s="349">
        <v>0.13874590691832589</v>
      </c>
    </row>
    <row r="190" spans="1:4" x14ac:dyDescent="0.25">
      <c r="A190" s="1" t="s">
        <v>273</v>
      </c>
      <c r="B190" s="348">
        <v>5632521</v>
      </c>
      <c r="C190" s="349">
        <v>1.7101323499855631E-2</v>
      </c>
      <c r="D190" s="349">
        <v>0.15821996905667268</v>
      </c>
    </row>
    <row r="191" spans="1:4" x14ac:dyDescent="0.25">
      <c r="A191" s="1" t="s">
        <v>274</v>
      </c>
      <c r="B191" s="348">
        <v>5736672</v>
      </c>
      <c r="C191" s="349">
        <v>1.8491009620736434E-2</v>
      </c>
      <c r="D191" s="349">
        <v>0.17963662564742866</v>
      </c>
    </row>
    <row r="192" spans="1:4" x14ac:dyDescent="0.25">
      <c r="A192" s="212" t="s">
        <v>275</v>
      </c>
      <c r="B192" s="348">
        <v>5901970</v>
      </c>
      <c r="C192" s="349">
        <v>2.8814267226712629E-2</v>
      </c>
      <c r="D192" s="349">
        <v>0.21362699060925125</v>
      </c>
    </row>
    <row r="193" spans="1:4" x14ac:dyDescent="0.25">
      <c r="A193" s="212" t="s">
        <v>413</v>
      </c>
      <c r="B193" s="348">
        <v>6032968</v>
      </c>
      <c r="C193" s="349">
        <v>2.2195639760961172E-2</v>
      </c>
      <c r="D193" s="349">
        <v>0.2405642180969936</v>
      </c>
    </row>
    <row r="194" spans="1:4" x14ac:dyDescent="0.25">
      <c r="A194" s="210" t="s">
        <v>422</v>
      </c>
      <c r="B194" s="348">
        <v>6179249</v>
      </c>
      <c r="C194" s="349">
        <v>2.4246937825627451E-2</v>
      </c>
      <c r="D194" s="349">
        <v>0.27064410156188956</v>
      </c>
    </row>
    <row r="195" spans="1:4" ht="15.75" thickBot="1" x14ac:dyDescent="0.3">
      <c r="A195" s="7" t="s">
        <v>469</v>
      </c>
      <c r="B195" s="351">
        <v>6323606</v>
      </c>
      <c r="C195" s="352">
        <v>2.3361576787082054E-2</v>
      </c>
      <c r="D195" s="352">
        <v>0.30032835130958052</v>
      </c>
    </row>
    <row r="196" spans="1:4" x14ac:dyDescent="0.25">
      <c r="A196" s="5" t="s">
        <v>506</v>
      </c>
    </row>
  </sheetData>
  <mergeCells count="25">
    <mergeCell ref="A117:A118"/>
    <mergeCell ref="A5:A6"/>
    <mergeCell ref="A94:A95"/>
    <mergeCell ref="B70:C70"/>
    <mergeCell ref="D70:E70"/>
    <mergeCell ref="F70:G70"/>
    <mergeCell ref="G117:G118"/>
    <mergeCell ref="B94:B95"/>
    <mergeCell ref="C94:C95"/>
    <mergeCell ref="D94:D95"/>
    <mergeCell ref="B116:C116"/>
    <mergeCell ref="D116:E116"/>
    <mergeCell ref="F116:G116"/>
    <mergeCell ref="B117:B118"/>
    <mergeCell ref="C117:C118"/>
    <mergeCell ref="D117:D118"/>
    <mergeCell ref="E117:E118"/>
    <mergeCell ref="F117:F118"/>
    <mergeCell ref="A1:G1"/>
    <mergeCell ref="B5:B6"/>
    <mergeCell ref="C5:C6"/>
    <mergeCell ref="D5:D6"/>
    <mergeCell ref="B48:C48"/>
    <mergeCell ref="D48:E48"/>
    <mergeCell ref="F48:G48"/>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14337" r:id="rId4">
          <objectPr defaultSize="0" r:id="rId5">
            <anchor moveWithCells="1">
              <from>
                <xdr:col>0</xdr:col>
                <xdr:colOff>38100</xdr:colOff>
                <xdr:row>196</xdr:row>
                <xdr:rowOff>104775</xdr:rowOff>
              </from>
              <to>
                <xdr:col>10</xdr:col>
                <xdr:colOff>571500</xdr:colOff>
                <xdr:row>214</xdr:row>
                <xdr:rowOff>123825</xdr:rowOff>
              </to>
            </anchor>
          </objectPr>
        </oleObject>
      </mc:Choice>
      <mc:Fallback>
        <oleObject progId="Word.Document.12" shapeId="14337" r:id="rId4"/>
      </mc:Fallback>
    </mc:AlternateContent>
  </oleObjec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85"/>
  <sheetViews>
    <sheetView showGridLines="0" zoomScaleNormal="100" workbookViewId="0">
      <selection activeCell="A26" sqref="A26"/>
    </sheetView>
  </sheetViews>
  <sheetFormatPr defaultRowHeight="15" x14ac:dyDescent="0.25"/>
  <cols>
    <col min="1" max="1" width="118.7109375" style="39" customWidth="1"/>
    <col min="2" max="2" width="16.7109375" style="39" bestFit="1" customWidth="1"/>
    <col min="3" max="16384" width="9.140625" style="39"/>
  </cols>
  <sheetData>
    <row r="1" spans="1:1" x14ac:dyDescent="0.25">
      <c r="A1" s="189" t="s">
        <v>507</v>
      </c>
    </row>
    <row r="2" spans="1:1" ht="15.75" thickBot="1" x14ac:dyDescent="0.3"/>
    <row r="3" spans="1:1" ht="15.75" thickBot="1" x14ac:dyDescent="0.3">
      <c r="A3" s="198" t="s">
        <v>21</v>
      </c>
    </row>
    <row r="4" spans="1:1" ht="38.25" x14ac:dyDescent="0.25">
      <c r="A4" s="199" t="s">
        <v>390</v>
      </c>
    </row>
    <row r="5" spans="1:1" x14ac:dyDescent="0.25">
      <c r="A5" s="199"/>
    </row>
    <row r="6" spans="1:1" ht="51" x14ac:dyDescent="0.25">
      <c r="A6" s="199" t="s">
        <v>391</v>
      </c>
    </row>
    <row r="7" spans="1:1" ht="15.75" thickBot="1" x14ac:dyDescent="0.3">
      <c r="A7" s="199"/>
    </row>
    <row r="8" spans="1:1" ht="15.75" thickBot="1" x14ac:dyDescent="0.3">
      <c r="A8" s="198" t="s">
        <v>128</v>
      </c>
    </row>
    <row r="9" spans="1:1" ht="25.5" x14ac:dyDescent="0.25">
      <c r="A9" s="199" t="s">
        <v>312</v>
      </c>
    </row>
    <row r="10" spans="1:1" ht="15.75" thickBot="1" x14ac:dyDescent="0.3">
      <c r="A10" s="199"/>
    </row>
    <row r="11" spans="1:1" ht="15.75" thickBot="1" x14ac:dyDescent="0.3">
      <c r="A11" s="198" t="s">
        <v>311</v>
      </c>
    </row>
    <row r="12" spans="1:1" ht="25.5" x14ac:dyDescent="0.25">
      <c r="A12" s="199" t="s">
        <v>542</v>
      </c>
    </row>
    <row r="13" spans="1:1" ht="15.75" thickBot="1" x14ac:dyDescent="0.3">
      <c r="A13" s="199"/>
    </row>
    <row r="14" spans="1:1" ht="15.75" thickBot="1" x14ac:dyDescent="0.3">
      <c r="A14" s="198" t="s">
        <v>313</v>
      </c>
    </row>
    <row r="15" spans="1:1" ht="38.25" x14ac:dyDescent="0.25">
      <c r="A15" s="199" t="s">
        <v>314</v>
      </c>
    </row>
    <row r="16" spans="1:1" ht="15.75" thickBot="1" x14ac:dyDescent="0.3">
      <c r="A16" s="200"/>
    </row>
    <row r="17" spans="1:1" ht="15.75" thickBot="1" x14ac:dyDescent="0.3">
      <c r="A17" s="198" t="s">
        <v>315</v>
      </c>
    </row>
    <row r="18" spans="1:1" ht="38.25" x14ac:dyDescent="0.25">
      <c r="A18" s="199" t="s">
        <v>316</v>
      </c>
    </row>
    <row r="19" spans="1:1" ht="15.75" thickBot="1" x14ac:dyDescent="0.3">
      <c r="A19" s="199"/>
    </row>
    <row r="20" spans="1:1" ht="15.75" thickBot="1" x14ac:dyDescent="0.3">
      <c r="A20" s="198" t="s">
        <v>317</v>
      </c>
    </row>
    <row r="21" spans="1:1" ht="25.5" x14ac:dyDescent="0.25">
      <c r="A21" s="199" t="s">
        <v>318</v>
      </c>
    </row>
    <row r="22" spans="1:1" ht="15.75" thickBot="1" x14ac:dyDescent="0.3">
      <c r="A22" s="199"/>
    </row>
    <row r="23" spans="1:1" ht="15.75" thickBot="1" x14ac:dyDescent="0.3">
      <c r="A23" s="198" t="s">
        <v>319</v>
      </c>
    </row>
    <row r="24" spans="1:1" ht="51" x14ac:dyDescent="0.25">
      <c r="A24" s="199" t="s">
        <v>400</v>
      </c>
    </row>
    <row r="25" spans="1:1" ht="15.75" thickBot="1" x14ac:dyDescent="0.3">
      <c r="A25" s="199"/>
    </row>
    <row r="26" spans="1:1" ht="15.75" thickBot="1" x14ac:dyDescent="0.3">
      <c r="A26" s="198" t="s">
        <v>320</v>
      </c>
    </row>
    <row r="27" spans="1:1" ht="38.25" x14ac:dyDescent="0.25">
      <c r="A27" s="199" t="s">
        <v>321</v>
      </c>
    </row>
    <row r="28" spans="1:1" ht="15.75" thickBot="1" x14ac:dyDescent="0.3">
      <c r="A28" s="201"/>
    </row>
    <row r="29" spans="1:1" ht="15.75" thickBot="1" x14ac:dyDescent="0.3">
      <c r="A29" s="198" t="s">
        <v>111</v>
      </c>
    </row>
    <row r="30" spans="1:1" ht="38.25" x14ac:dyDescent="0.25">
      <c r="A30" s="199" t="s">
        <v>322</v>
      </c>
    </row>
    <row r="31" spans="1:1" ht="15.75" thickBot="1" x14ac:dyDescent="0.3">
      <c r="A31" s="199"/>
    </row>
    <row r="32" spans="1:1" ht="15.75" thickBot="1" x14ac:dyDescent="0.3">
      <c r="A32" s="198" t="s">
        <v>401</v>
      </c>
    </row>
    <row r="33" spans="1:1" x14ac:dyDescent="0.25">
      <c r="A33" s="199" t="s">
        <v>323</v>
      </c>
    </row>
    <row r="34" spans="1:1" x14ac:dyDescent="0.25">
      <c r="A34" s="199"/>
    </row>
    <row r="35" spans="1:1" ht="25.5" x14ac:dyDescent="0.25">
      <c r="A35" s="202" t="s">
        <v>324</v>
      </c>
    </row>
    <row r="36" spans="1:1" x14ac:dyDescent="0.25">
      <c r="A36" s="202" t="s">
        <v>325</v>
      </c>
    </row>
    <row r="37" spans="1:1" x14ac:dyDescent="0.25">
      <c r="A37" s="202" t="s">
        <v>326</v>
      </c>
    </row>
    <row r="38" spans="1:1" ht="25.5" x14ac:dyDescent="0.25">
      <c r="A38" s="202" t="s">
        <v>327</v>
      </c>
    </row>
    <row r="39" spans="1:1" ht="25.5" x14ac:dyDescent="0.25">
      <c r="A39" s="202" t="s">
        <v>328</v>
      </c>
    </row>
    <row r="40" spans="1:1" ht="15.75" thickBot="1" x14ac:dyDescent="0.3">
      <c r="A40" s="199"/>
    </row>
    <row r="41" spans="1:1" ht="15.75" thickBot="1" x14ac:dyDescent="0.3">
      <c r="A41" s="198" t="s">
        <v>402</v>
      </c>
    </row>
    <row r="42" spans="1:1" ht="46.5" customHeight="1" x14ac:dyDescent="0.25">
      <c r="A42" s="199" t="s">
        <v>403</v>
      </c>
    </row>
    <row r="43" spans="1:1" x14ac:dyDescent="0.25">
      <c r="A43" s="199"/>
    </row>
    <row r="44" spans="1:1" ht="45" customHeight="1" x14ac:dyDescent="0.25">
      <c r="A44" s="199" t="s">
        <v>329</v>
      </c>
    </row>
    <row r="45" spans="1:1" x14ac:dyDescent="0.25">
      <c r="A45" s="199"/>
    </row>
    <row r="46" spans="1:1" ht="38.25" x14ac:dyDescent="0.25">
      <c r="A46" s="199" t="s">
        <v>404</v>
      </c>
    </row>
    <row r="47" spans="1:1" ht="22.5" customHeight="1" x14ac:dyDescent="0.25">
      <c r="A47" s="200"/>
    </row>
    <row r="48" spans="1:1" x14ac:dyDescent="0.25">
      <c r="A48" s="203" t="s">
        <v>405</v>
      </c>
    </row>
    <row r="49" spans="1:1" ht="276" customHeight="1" x14ac:dyDescent="0.25">
      <c r="A49" s="199"/>
    </row>
    <row r="50" spans="1:1" ht="16.5" customHeight="1" x14ac:dyDescent="0.25">
      <c r="A50" s="199"/>
    </row>
    <row r="51" spans="1:1" ht="38.25" x14ac:dyDescent="0.25">
      <c r="A51" s="199" t="s">
        <v>406</v>
      </c>
    </row>
    <row r="52" spans="1:1" x14ac:dyDescent="0.25">
      <c r="A52" s="199"/>
    </row>
    <row r="53" spans="1:1" ht="76.5" x14ac:dyDescent="0.25">
      <c r="A53" s="199" t="s">
        <v>407</v>
      </c>
    </row>
    <row r="54" spans="1:1" ht="15.75" thickBot="1" x14ac:dyDescent="0.3">
      <c r="A54" s="199"/>
    </row>
    <row r="55" spans="1:1" ht="15.75" thickBot="1" x14ac:dyDescent="0.3">
      <c r="A55" s="198" t="s">
        <v>346</v>
      </c>
    </row>
    <row r="56" spans="1:1" ht="25.5" x14ac:dyDescent="0.25">
      <c r="A56" s="199" t="s">
        <v>347</v>
      </c>
    </row>
    <row r="57" spans="1:1" ht="15.75" thickBot="1" x14ac:dyDescent="0.3">
      <c r="A57" s="199"/>
    </row>
    <row r="58" spans="1:1" ht="15.75" thickBot="1" x14ac:dyDescent="0.3">
      <c r="A58" s="198" t="s">
        <v>348</v>
      </c>
    </row>
    <row r="59" spans="1:1" ht="38.25" x14ac:dyDescent="0.25">
      <c r="A59" s="199" t="s">
        <v>349</v>
      </c>
    </row>
    <row r="60" spans="1:1" ht="7.5" customHeight="1" x14ac:dyDescent="0.25">
      <c r="A60" s="199"/>
    </row>
    <row r="61" spans="1:1" ht="38.25" x14ac:dyDescent="0.25">
      <c r="A61" s="202" t="s">
        <v>350</v>
      </c>
    </row>
    <row r="62" spans="1:1" ht="53.25" customHeight="1" x14ac:dyDescent="0.25">
      <c r="A62" s="202" t="s">
        <v>351</v>
      </c>
    </row>
    <row r="63" spans="1:1" ht="54" customHeight="1" x14ac:dyDescent="0.25">
      <c r="A63" s="202" t="s">
        <v>352</v>
      </c>
    </row>
    <row r="64" spans="1:1" ht="38.25" x14ac:dyDescent="0.25">
      <c r="A64" s="202" t="s">
        <v>353</v>
      </c>
    </row>
    <row r="65" spans="1:1" ht="51" x14ac:dyDescent="0.25">
      <c r="A65" s="202" t="s">
        <v>354</v>
      </c>
    </row>
    <row r="66" spans="1:1" ht="39" customHeight="1" x14ac:dyDescent="0.25">
      <c r="A66" s="202" t="s">
        <v>355</v>
      </c>
    </row>
    <row r="67" spans="1:1" ht="15.75" thickBot="1" x14ac:dyDescent="0.3">
      <c r="A67" s="200"/>
    </row>
    <row r="68" spans="1:1" ht="15.75" thickBot="1" x14ac:dyDescent="0.3">
      <c r="A68" s="198" t="s">
        <v>558</v>
      </c>
    </row>
    <row r="69" spans="1:1" ht="63.75" x14ac:dyDescent="0.25">
      <c r="A69" s="199" t="s">
        <v>556</v>
      </c>
    </row>
    <row r="70" spans="1:1" x14ac:dyDescent="0.25">
      <c r="A70" s="199"/>
    </row>
    <row r="71" spans="1:1" x14ac:dyDescent="0.25">
      <c r="A71" s="199" t="s">
        <v>356</v>
      </c>
    </row>
    <row r="72" spans="1:1" x14ac:dyDescent="0.25">
      <c r="A72" s="199" t="s">
        <v>357</v>
      </c>
    </row>
    <row r="73" spans="1:1" ht="150" customHeight="1" x14ac:dyDescent="0.25">
      <c r="A73" s="204"/>
    </row>
    <row r="74" spans="1:1" ht="15.75" thickBot="1" x14ac:dyDescent="0.3">
      <c r="A74" s="204"/>
    </row>
    <row r="75" spans="1:1" ht="15.75" thickBot="1" x14ac:dyDescent="0.3">
      <c r="A75" s="198" t="s">
        <v>557</v>
      </c>
    </row>
    <row r="76" spans="1:1" ht="25.5" x14ac:dyDescent="0.25">
      <c r="A76" s="204" t="s">
        <v>559</v>
      </c>
    </row>
    <row r="77" spans="1:1" ht="15.75" thickBot="1" x14ac:dyDescent="0.3"/>
    <row r="78" spans="1:1" ht="15.75" thickBot="1" x14ac:dyDescent="0.3">
      <c r="A78" s="198" t="s">
        <v>48</v>
      </c>
    </row>
    <row r="79" spans="1:1" ht="25.5" x14ac:dyDescent="0.25">
      <c r="A79" s="199" t="s">
        <v>392</v>
      </c>
    </row>
    <row r="80" spans="1:1" x14ac:dyDescent="0.25">
      <c r="A80" s="199"/>
    </row>
    <row r="81" spans="1:1" ht="25.5" x14ac:dyDescent="0.25">
      <c r="A81" s="199" t="s">
        <v>393</v>
      </c>
    </row>
    <row r="82" spans="1:1" x14ac:dyDescent="0.25">
      <c r="A82" s="199"/>
    </row>
    <row r="83" spans="1:1" ht="38.25" x14ac:dyDescent="0.25">
      <c r="A83" s="199" t="s">
        <v>394</v>
      </c>
    </row>
    <row r="84" spans="1:1" x14ac:dyDescent="0.25">
      <c r="A84" s="199"/>
    </row>
    <row r="85" spans="1:1" ht="51.75" thickBot="1" x14ac:dyDescent="0.3">
      <c r="A85" s="205" t="s">
        <v>395</v>
      </c>
    </row>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15361" r:id="rId4">
          <objectPr defaultSize="0" r:id="rId5">
            <anchor moveWithCells="1">
              <from>
                <xdr:col>0</xdr:col>
                <xdr:colOff>28575</xdr:colOff>
                <xdr:row>85</xdr:row>
                <xdr:rowOff>161925</xdr:rowOff>
              </from>
              <to>
                <xdr:col>0</xdr:col>
                <xdr:colOff>7858125</xdr:colOff>
                <xdr:row>103</xdr:row>
                <xdr:rowOff>180975</xdr:rowOff>
              </to>
            </anchor>
          </objectPr>
        </oleObject>
      </mc:Choice>
      <mc:Fallback>
        <oleObject progId="Word.Document.12" shapeId="15361" r:id="rId4"/>
      </mc:Fallback>
    </mc:AlternateContent>
  </oleObjec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showGridLines="0" workbookViewId="0">
      <selection activeCell="C3" sqref="C3"/>
    </sheetView>
  </sheetViews>
  <sheetFormatPr defaultRowHeight="15" x14ac:dyDescent="0.25"/>
  <cols>
    <col min="1" max="1" width="58" customWidth="1"/>
    <col min="2" max="2" width="16.7109375" customWidth="1"/>
    <col min="3" max="3" width="111.85546875" customWidth="1"/>
  </cols>
  <sheetData>
    <row r="1" spans="1:2" ht="34.5" thickBot="1" x14ac:dyDescent="0.3">
      <c r="A1" s="43" t="s">
        <v>330</v>
      </c>
      <c r="B1" s="44" t="s">
        <v>331</v>
      </c>
    </row>
    <row r="2" spans="1:2" x14ac:dyDescent="0.25">
      <c r="A2" s="433" t="s">
        <v>332</v>
      </c>
      <c r="B2" s="33" t="s">
        <v>333</v>
      </c>
    </row>
    <row r="3" spans="1:2" ht="15.75" thickBot="1" x14ac:dyDescent="0.3">
      <c r="A3" s="434"/>
      <c r="B3" s="34" t="s">
        <v>334</v>
      </c>
    </row>
    <row r="4" spans="1:2" ht="15.75" thickBot="1" x14ac:dyDescent="0.3">
      <c r="A4" s="42" t="s">
        <v>171</v>
      </c>
      <c r="B4" s="34" t="s">
        <v>335</v>
      </c>
    </row>
    <row r="5" spans="1:2" ht="15.75" thickBot="1" x14ac:dyDescent="0.3">
      <c r="A5" s="42" t="s">
        <v>180</v>
      </c>
      <c r="B5" s="34" t="s">
        <v>336</v>
      </c>
    </row>
    <row r="6" spans="1:2" x14ac:dyDescent="0.25">
      <c r="A6" s="433" t="s">
        <v>166</v>
      </c>
      <c r="B6" s="33" t="s">
        <v>337</v>
      </c>
    </row>
    <row r="7" spans="1:2" x14ac:dyDescent="0.25">
      <c r="A7" s="435"/>
      <c r="B7" s="33" t="s">
        <v>338</v>
      </c>
    </row>
    <row r="8" spans="1:2" ht="15.75" thickBot="1" x14ac:dyDescent="0.3">
      <c r="A8" s="434"/>
      <c r="B8" s="34" t="s">
        <v>339</v>
      </c>
    </row>
    <row r="9" spans="1:2" x14ac:dyDescent="0.25">
      <c r="A9" s="433" t="s">
        <v>178</v>
      </c>
      <c r="B9" s="33" t="s">
        <v>340</v>
      </c>
    </row>
    <row r="10" spans="1:2" x14ac:dyDescent="0.25">
      <c r="A10" s="435"/>
      <c r="B10" s="33" t="s">
        <v>341</v>
      </c>
    </row>
    <row r="11" spans="1:2" ht="15.75" thickBot="1" x14ac:dyDescent="0.3">
      <c r="A11" s="434"/>
      <c r="B11" s="34" t="s">
        <v>342</v>
      </c>
    </row>
    <row r="12" spans="1:2" ht="15.75" thickBot="1" x14ac:dyDescent="0.3">
      <c r="A12" s="42" t="s">
        <v>163</v>
      </c>
      <c r="B12" s="34" t="s">
        <v>343</v>
      </c>
    </row>
    <row r="13" spans="1:2" x14ac:dyDescent="0.25">
      <c r="A13" s="433" t="s">
        <v>169</v>
      </c>
      <c r="B13" s="33" t="s">
        <v>344</v>
      </c>
    </row>
    <row r="14" spans="1:2" ht="23.25" thickBot="1" x14ac:dyDescent="0.3">
      <c r="A14" s="434"/>
      <c r="B14" s="34" t="s">
        <v>345</v>
      </c>
    </row>
    <row r="15" spans="1:2" ht="15.75" thickBot="1" x14ac:dyDescent="0.3"/>
    <row r="16" spans="1:2" ht="15.75" thickBot="1" x14ac:dyDescent="0.3">
      <c r="A16" s="45" t="s">
        <v>358</v>
      </c>
      <c r="B16" s="46" t="s">
        <v>359</v>
      </c>
    </row>
    <row r="17" spans="1:19" ht="15.75" thickBot="1" x14ac:dyDescent="0.3">
      <c r="A17" s="47" t="s">
        <v>360</v>
      </c>
      <c r="B17" s="48" t="s">
        <v>361</v>
      </c>
    </row>
    <row r="18" spans="1:19" ht="15.75" thickBot="1" x14ac:dyDescent="0.3">
      <c r="A18" s="47" t="s">
        <v>362</v>
      </c>
      <c r="B18" s="48" t="s">
        <v>363</v>
      </c>
    </row>
    <row r="19" spans="1:19" ht="15.75" thickBot="1" x14ac:dyDescent="0.3">
      <c r="A19" s="47" t="s">
        <v>364</v>
      </c>
      <c r="B19" s="48" t="s">
        <v>365</v>
      </c>
    </row>
    <row r="20" spans="1:19" ht="15.75" thickBot="1" x14ac:dyDescent="0.3">
      <c r="A20" s="47" t="s">
        <v>96</v>
      </c>
      <c r="B20" s="48" t="s">
        <v>366</v>
      </c>
    </row>
    <row r="21" spans="1:19" ht="15.75" thickBot="1" x14ac:dyDescent="0.3">
      <c r="A21" s="47" t="s">
        <v>97</v>
      </c>
      <c r="B21" s="48" t="s">
        <v>367</v>
      </c>
    </row>
    <row r="22" spans="1:19" ht="15.75" thickBot="1" x14ac:dyDescent="0.3">
      <c r="A22" s="47" t="s">
        <v>157</v>
      </c>
      <c r="B22" s="48" t="s">
        <v>368</v>
      </c>
    </row>
    <row r="23" spans="1:19" ht="15.75" thickBot="1" x14ac:dyDescent="0.3">
      <c r="A23" s="47" t="s">
        <v>158</v>
      </c>
      <c r="B23" s="48" t="s">
        <v>369</v>
      </c>
    </row>
    <row r="24" spans="1:19" ht="15.75" thickBot="1" x14ac:dyDescent="0.3">
      <c r="A24" s="47" t="s">
        <v>370</v>
      </c>
      <c r="B24" s="48" t="s">
        <v>371</v>
      </c>
    </row>
    <row r="25" spans="1:19" x14ac:dyDescent="0.25">
      <c r="F25" s="436"/>
      <c r="G25" s="437"/>
      <c r="H25" s="437"/>
      <c r="I25" s="437"/>
      <c r="J25" s="437"/>
      <c r="K25" s="437"/>
      <c r="L25" s="437"/>
      <c r="M25" s="437"/>
      <c r="N25" s="437"/>
      <c r="O25" s="437"/>
      <c r="P25" s="437"/>
      <c r="Q25" s="437"/>
      <c r="R25" s="437"/>
      <c r="S25" s="437"/>
    </row>
    <row r="26" spans="1:19" x14ac:dyDescent="0.25">
      <c r="C26" s="37" t="s">
        <v>428</v>
      </c>
    </row>
    <row r="27" spans="1:19" ht="6" customHeight="1" x14ac:dyDescent="0.25">
      <c r="C27" s="37"/>
    </row>
    <row r="28" spans="1:19" ht="45" x14ac:dyDescent="0.25">
      <c r="C28" s="37" t="s">
        <v>397</v>
      </c>
    </row>
    <row r="29" spans="1:19" ht="6" customHeight="1" x14ac:dyDescent="0.25">
      <c r="C29" s="37"/>
    </row>
    <row r="30" spans="1:19" x14ac:dyDescent="0.25">
      <c r="C30" s="37" t="s">
        <v>372</v>
      </c>
    </row>
    <row r="31" spans="1:19" ht="6" customHeight="1" x14ac:dyDescent="0.25">
      <c r="C31" s="37"/>
    </row>
    <row r="32" spans="1:19" x14ac:dyDescent="0.25">
      <c r="C32" s="12" t="s">
        <v>429</v>
      </c>
    </row>
    <row r="33" spans="3:3" ht="6" customHeight="1" x14ac:dyDescent="0.25">
      <c r="C33" s="12"/>
    </row>
    <row r="34" spans="3:3" ht="33.75" x14ac:dyDescent="0.25">
      <c r="C34" s="12" t="s">
        <v>430</v>
      </c>
    </row>
    <row r="35" spans="3:3" ht="6" customHeight="1" x14ac:dyDescent="0.25">
      <c r="C35" s="12"/>
    </row>
    <row r="36" spans="3:3" x14ac:dyDescent="0.25">
      <c r="C36" s="4"/>
    </row>
  </sheetData>
  <mergeCells count="5">
    <mergeCell ref="A2:A3"/>
    <mergeCell ref="A6:A8"/>
    <mergeCell ref="A9:A11"/>
    <mergeCell ref="A13:A14"/>
    <mergeCell ref="F25:S2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H59"/>
  <sheetViews>
    <sheetView showGridLines="0" zoomScaleNormal="100" workbookViewId="0">
      <selection activeCell="A29" sqref="A29"/>
    </sheetView>
  </sheetViews>
  <sheetFormatPr defaultRowHeight="15" x14ac:dyDescent="0.25"/>
  <cols>
    <col min="1" max="1" width="27" customWidth="1"/>
    <col min="2" max="2" width="12" customWidth="1"/>
    <col min="3" max="3" width="10.42578125" customWidth="1"/>
    <col min="4" max="4" width="11.7109375" customWidth="1"/>
    <col min="5" max="5" width="11.28515625" customWidth="1"/>
    <col min="8" max="8" width="15.28515625" bestFit="1" customWidth="1"/>
    <col min="11" max="11" width="38.85546875" customWidth="1"/>
    <col min="12" max="15" width="11.140625" customWidth="1"/>
  </cols>
  <sheetData>
    <row r="1" spans="1:8" x14ac:dyDescent="0.25">
      <c r="A1" s="359" t="s">
        <v>444</v>
      </c>
      <c r="B1" s="360"/>
      <c r="C1" s="360"/>
      <c r="D1" s="360"/>
      <c r="E1" s="360"/>
      <c r="F1" s="360"/>
      <c r="G1" s="39"/>
    </row>
    <row r="2" spans="1:8" x14ac:dyDescent="0.25">
      <c r="A2" s="39"/>
      <c r="B2" s="39"/>
      <c r="C2" s="39"/>
      <c r="D2" s="39"/>
      <c r="E2" s="39"/>
      <c r="F2" s="39"/>
      <c r="G2" s="39"/>
    </row>
    <row r="3" spans="1:8" ht="15.75" thickBot="1" x14ac:dyDescent="0.3">
      <c r="A3" s="38" t="s">
        <v>445</v>
      </c>
      <c r="B3" s="39"/>
      <c r="C3" s="39"/>
      <c r="D3" s="39"/>
      <c r="E3" s="39"/>
      <c r="F3" s="39"/>
      <c r="G3" s="39"/>
    </row>
    <row r="4" spans="1:8" ht="23.25" thickBot="1" x14ac:dyDescent="0.3">
      <c r="A4" s="55"/>
      <c r="B4" s="56" t="s">
        <v>16</v>
      </c>
      <c r="C4" s="56" t="s">
        <v>17</v>
      </c>
      <c r="D4" s="56" t="s">
        <v>442</v>
      </c>
      <c r="E4" s="56" t="s">
        <v>19</v>
      </c>
      <c r="F4" s="39"/>
      <c r="G4" s="39"/>
      <c r="H4" s="21"/>
    </row>
    <row r="5" spans="1:8" ht="15.75" thickBot="1" x14ac:dyDescent="0.3">
      <c r="A5" s="361" t="s">
        <v>20</v>
      </c>
      <c r="B5" s="361"/>
      <c r="C5" s="361"/>
      <c r="D5" s="361"/>
      <c r="E5" s="361"/>
      <c r="F5" s="39"/>
      <c r="G5" s="39"/>
    </row>
    <row r="6" spans="1:8" x14ac:dyDescent="0.25">
      <c r="A6" s="57" t="s">
        <v>21</v>
      </c>
      <c r="B6" s="49">
        <v>188291870</v>
      </c>
      <c r="C6" s="49">
        <v>42725526</v>
      </c>
      <c r="D6" s="49">
        <v>54882693.299999997</v>
      </c>
      <c r="E6" s="49">
        <f>SUM(B6:D6)</f>
        <v>285900089.30000001</v>
      </c>
      <c r="F6" s="39"/>
      <c r="G6" s="54"/>
      <c r="H6" s="115"/>
    </row>
    <row r="7" spans="1:8" x14ac:dyDescent="0.25">
      <c r="A7" s="57" t="s">
        <v>22</v>
      </c>
      <c r="B7" s="50">
        <v>877806.1</v>
      </c>
      <c r="C7" s="50">
        <v>433231.38999999996</v>
      </c>
      <c r="D7" s="50">
        <v>343888.42</v>
      </c>
      <c r="E7" s="54">
        <f>SUM(B7:D7)</f>
        <v>1654925.91</v>
      </c>
      <c r="F7" s="39"/>
      <c r="G7" s="66"/>
      <c r="H7" s="116"/>
    </row>
    <row r="8" spans="1:8" x14ac:dyDescent="0.25">
      <c r="A8" s="57" t="s">
        <v>543</v>
      </c>
      <c r="B8" s="245" t="s">
        <v>23</v>
      </c>
      <c r="C8" s="50">
        <v>403825.07</v>
      </c>
      <c r="D8" s="50">
        <v>343738.42</v>
      </c>
      <c r="E8" s="54">
        <f>SUM(B8:D8)</f>
        <v>747563.49</v>
      </c>
      <c r="F8" s="39"/>
      <c r="G8" s="39"/>
      <c r="H8" s="116"/>
    </row>
    <row r="9" spans="1:8" x14ac:dyDescent="0.25">
      <c r="A9" s="57" t="s">
        <v>544</v>
      </c>
      <c r="B9" s="50">
        <v>1858693</v>
      </c>
      <c r="C9" s="50">
        <v>1828495</v>
      </c>
      <c r="D9" s="50">
        <v>1045632</v>
      </c>
      <c r="E9" s="220" t="s">
        <v>23</v>
      </c>
      <c r="F9" s="39"/>
      <c r="G9" s="66"/>
      <c r="H9" s="66"/>
    </row>
    <row r="10" spans="1:8" x14ac:dyDescent="0.25">
      <c r="A10" s="57" t="s">
        <v>25</v>
      </c>
      <c r="B10" s="52">
        <f t="shared" ref="B10:E10" si="0">(B6/B7)</f>
        <v>214.50280420698832</v>
      </c>
      <c r="C10" s="52">
        <f t="shared" si="0"/>
        <v>98.62056856037141</v>
      </c>
      <c r="D10" s="52">
        <f t="shared" si="0"/>
        <v>159.59447922090544</v>
      </c>
      <c r="E10" s="52">
        <f t="shared" si="0"/>
        <v>172.75703254896771</v>
      </c>
      <c r="F10" s="39"/>
      <c r="G10" s="39"/>
      <c r="H10" s="120"/>
    </row>
    <row r="11" spans="1:8" x14ac:dyDescent="0.25">
      <c r="A11" s="57" t="s">
        <v>26</v>
      </c>
      <c r="B11" s="52">
        <f>(B6/B9)</f>
        <v>101.30337285393553</v>
      </c>
      <c r="C11" s="52">
        <f t="shared" ref="C11:D11" si="1">(C6/C9)</f>
        <v>23.366498677874425</v>
      </c>
      <c r="D11" s="52">
        <f t="shared" si="1"/>
        <v>52.487580047282407</v>
      </c>
      <c r="E11" s="220" t="s">
        <v>23</v>
      </c>
      <c r="F11" s="39"/>
      <c r="G11" s="39"/>
      <c r="H11" s="219"/>
    </row>
    <row r="12" spans="1:8" ht="15.75" thickBot="1" x14ac:dyDescent="0.3">
      <c r="A12" s="58" t="s">
        <v>27</v>
      </c>
      <c r="B12" s="53">
        <f>(B7*1000)/B9</f>
        <v>472.27062242123901</v>
      </c>
      <c r="C12" s="53">
        <f t="shared" ref="C12:D12" si="2">(C7*1000)/C9</f>
        <v>236.93331947858755</v>
      </c>
      <c r="D12" s="53">
        <f t="shared" si="2"/>
        <v>328.88092560288896</v>
      </c>
      <c r="E12" s="221" t="s">
        <v>23</v>
      </c>
      <c r="F12" s="39"/>
      <c r="G12" s="39"/>
    </row>
    <row r="13" spans="1:8" ht="15.75" thickBot="1" x14ac:dyDescent="0.3">
      <c r="A13" s="361" t="s">
        <v>28</v>
      </c>
      <c r="B13" s="361"/>
      <c r="C13" s="361"/>
      <c r="D13" s="361"/>
      <c r="E13" s="361"/>
      <c r="F13" s="39"/>
      <c r="G13" s="39"/>
    </row>
    <row r="14" spans="1:8" x14ac:dyDescent="0.25">
      <c r="A14" s="57" t="s">
        <v>21</v>
      </c>
      <c r="B14" s="49">
        <v>72030019</v>
      </c>
      <c r="C14" s="49">
        <v>25006408</v>
      </c>
      <c r="D14" s="49">
        <v>22240964</v>
      </c>
      <c r="E14" s="49">
        <f>SUM(B14:D14)</f>
        <v>119277391</v>
      </c>
      <c r="F14" s="39"/>
      <c r="G14" s="39"/>
    </row>
    <row r="15" spans="1:8" x14ac:dyDescent="0.25">
      <c r="A15" s="57" t="s">
        <v>22</v>
      </c>
      <c r="B15" s="50">
        <v>298894.70999999996</v>
      </c>
      <c r="C15" s="50">
        <v>157871.81</v>
      </c>
      <c r="D15" s="50">
        <v>118985.44</v>
      </c>
      <c r="E15" s="50">
        <f>SUM(B15:D15)</f>
        <v>575751.96</v>
      </c>
      <c r="F15" s="39"/>
      <c r="G15" s="39"/>
    </row>
    <row r="16" spans="1:8" x14ac:dyDescent="0.25">
      <c r="A16" s="57" t="s">
        <v>543</v>
      </c>
      <c r="B16" s="245" t="s">
        <v>23</v>
      </c>
      <c r="C16" s="50">
        <v>148878.61000000002</v>
      </c>
      <c r="D16" s="50">
        <v>118860.9</v>
      </c>
      <c r="E16" s="50">
        <f>SUM(B16:D16)</f>
        <v>267739.51</v>
      </c>
      <c r="F16" s="39"/>
      <c r="G16" s="39"/>
    </row>
    <row r="17" spans="1:8" x14ac:dyDescent="0.25">
      <c r="A17" s="57" t="s">
        <v>544</v>
      </c>
      <c r="B17" s="50">
        <v>690148</v>
      </c>
      <c r="C17" s="50">
        <v>671835</v>
      </c>
      <c r="D17" s="50">
        <v>382705</v>
      </c>
      <c r="E17" s="220" t="s">
        <v>23</v>
      </c>
      <c r="F17" s="39"/>
      <c r="G17" s="66"/>
      <c r="H17" s="66"/>
    </row>
    <row r="18" spans="1:8" x14ac:dyDescent="0.25">
      <c r="A18" s="57" t="s">
        <v>25</v>
      </c>
      <c r="B18" s="52">
        <f>(B14/B15)</f>
        <v>240.98793518292783</v>
      </c>
      <c r="C18" s="52">
        <f t="shared" ref="C18:E18" si="3">(C14/C15)</f>
        <v>158.39691709368506</v>
      </c>
      <c r="D18" s="52">
        <f t="shared" si="3"/>
        <v>186.92172756599462</v>
      </c>
      <c r="E18" s="52">
        <f t="shared" si="3"/>
        <v>207.168015546139</v>
      </c>
      <c r="F18" s="223"/>
    </row>
    <row r="19" spans="1:8" x14ac:dyDescent="0.25">
      <c r="A19" s="57" t="s">
        <v>26</v>
      </c>
      <c r="B19" s="52">
        <f>(B14/B17)</f>
        <v>104.3689455015446</v>
      </c>
      <c r="C19" s="52">
        <f t="shared" ref="C19:D19" si="4">(C14/C17)</f>
        <v>37.221055765180438</v>
      </c>
      <c r="D19" s="52">
        <f t="shared" si="4"/>
        <v>58.115164421682493</v>
      </c>
      <c r="E19" s="220" t="s">
        <v>23</v>
      </c>
      <c r="F19" s="223"/>
      <c r="G19" s="39"/>
    </row>
    <row r="20" spans="1:8" ht="15.75" thickBot="1" x14ac:dyDescent="0.3">
      <c r="A20" s="58" t="s">
        <v>27</v>
      </c>
      <c r="B20" s="53">
        <f>(B15*1000)/B17</f>
        <v>433.0878449260158</v>
      </c>
      <c r="C20" s="53">
        <f t="shared" ref="C20:D20" si="5">(C15*1000)/C17</f>
        <v>234.98598614243082</v>
      </c>
      <c r="D20" s="53">
        <f t="shared" si="5"/>
        <v>310.90641616911199</v>
      </c>
      <c r="E20" s="220" t="s">
        <v>23</v>
      </c>
      <c r="F20" s="39"/>
      <c r="G20" s="39"/>
    </row>
    <row r="21" spans="1:8" ht="15.75" thickBot="1" x14ac:dyDescent="0.3">
      <c r="A21" s="361" t="s">
        <v>29</v>
      </c>
      <c r="B21" s="361"/>
      <c r="C21" s="361"/>
      <c r="D21" s="361"/>
      <c r="E21" s="361"/>
      <c r="F21" s="39"/>
      <c r="G21" s="39"/>
    </row>
    <row r="22" spans="1:8" x14ac:dyDescent="0.25">
      <c r="A22" s="57" t="s">
        <v>21</v>
      </c>
      <c r="B22" s="49">
        <f>SUM(B6,B14)</f>
        <v>260321889</v>
      </c>
      <c r="C22" s="49">
        <f t="shared" ref="C22:E22" si="6">SUM(C6,C14)</f>
        <v>67731934</v>
      </c>
      <c r="D22" s="49">
        <f t="shared" si="6"/>
        <v>77123657.299999997</v>
      </c>
      <c r="E22" s="49">
        <f t="shared" si="6"/>
        <v>405177480.30000001</v>
      </c>
      <c r="F22" s="39"/>
      <c r="G22" s="39"/>
      <c r="H22" s="216"/>
    </row>
    <row r="23" spans="1:8" x14ac:dyDescent="0.25">
      <c r="A23" s="57" t="s">
        <v>22</v>
      </c>
      <c r="B23" s="50">
        <f>SUM(B7,B15)</f>
        <v>1176700.81</v>
      </c>
      <c r="C23" s="50">
        <f t="shared" ref="C23:E23" si="7">SUM(C7,C15)</f>
        <v>591103.19999999995</v>
      </c>
      <c r="D23" s="50">
        <f t="shared" si="7"/>
        <v>462873.86</v>
      </c>
      <c r="E23" s="50">
        <f t="shared" si="7"/>
        <v>2230677.87</v>
      </c>
      <c r="F23" s="39"/>
      <c r="G23" s="208"/>
      <c r="H23" s="216"/>
    </row>
    <row r="24" spans="1:8" x14ac:dyDescent="0.25">
      <c r="A24" s="57" t="s">
        <v>543</v>
      </c>
      <c r="B24" s="246" t="s">
        <v>23</v>
      </c>
      <c r="C24" s="50">
        <f>SUM(C8,C16)</f>
        <v>552703.68000000005</v>
      </c>
      <c r="D24" s="50">
        <f t="shared" ref="D24:E24" si="8">SUM(D8,D16)</f>
        <v>462599.31999999995</v>
      </c>
      <c r="E24" s="50">
        <f t="shared" si="8"/>
        <v>1015303</v>
      </c>
      <c r="F24" s="39"/>
      <c r="G24" s="39"/>
      <c r="H24" s="216"/>
    </row>
    <row r="25" spans="1:8" x14ac:dyDescent="0.25">
      <c r="A25" s="57" t="s">
        <v>544</v>
      </c>
      <c r="B25" s="50">
        <f>SUM(B9,B17)</f>
        <v>2548841</v>
      </c>
      <c r="C25" s="50">
        <f t="shared" ref="C25:D25" si="9">SUM(C9,C17)</f>
        <v>2500330</v>
      </c>
      <c r="D25" s="50">
        <f t="shared" si="9"/>
        <v>1428337</v>
      </c>
      <c r="E25" s="246" t="s">
        <v>23</v>
      </c>
      <c r="F25" s="39"/>
      <c r="G25" s="39"/>
      <c r="H25" s="216"/>
    </row>
    <row r="26" spans="1:8" x14ac:dyDescent="0.25">
      <c r="A26" s="57" t="s">
        <v>25</v>
      </c>
      <c r="B26" s="52">
        <f>(B22/B23)</f>
        <v>221.23031342181196</v>
      </c>
      <c r="C26" s="52">
        <f t="shared" ref="C26:E26" si="10">(C22/C23)</f>
        <v>114.5856324242535</v>
      </c>
      <c r="D26" s="52">
        <f t="shared" si="10"/>
        <v>166.61916769290016</v>
      </c>
      <c r="E26" s="52">
        <f t="shared" si="10"/>
        <v>181.63872325500768</v>
      </c>
      <c r="F26" s="39"/>
      <c r="G26" s="39"/>
      <c r="H26" s="216"/>
    </row>
    <row r="27" spans="1:8" x14ac:dyDescent="0.25">
      <c r="A27" s="57" t="s">
        <v>26</v>
      </c>
      <c r="B27" s="52">
        <f>(B22/B25)</f>
        <v>102.13343594206151</v>
      </c>
      <c r="C27" s="52">
        <f t="shared" ref="C27:D27" si="11">(C22/C25)</f>
        <v>27.089197825886984</v>
      </c>
      <c r="D27" s="52">
        <f t="shared" si="11"/>
        <v>53.995420758546473</v>
      </c>
      <c r="E27" s="246" t="s">
        <v>23</v>
      </c>
      <c r="F27" s="39"/>
      <c r="G27" s="39"/>
      <c r="H27" s="216"/>
    </row>
    <row r="28" spans="1:8" ht="15.75" thickBot="1" x14ac:dyDescent="0.3">
      <c r="A28" s="58" t="s">
        <v>27</v>
      </c>
      <c r="B28" s="53">
        <f>(B23*1000)/B25</f>
        <v>461.66112754777566</v>
      </c>
      <c r="C28" s="53">
        <f t="shared" ref="C28:D28" si="12">(C23*1000)/C25</f>
        <v>236.41007387024914</v>
      </c>
      <c r="D28" s="53">
        <f t="shared" si="12"/>
        <v>324.06488104697979</v>
      </c>
      <c r="E28" s="247" t="s">
        <v>23</v>
      </c>
      <c r="F28" s="39"/>
      <c r="G28" s="39"/>
    </row>
    <row r="29" spans="1:8" x14ac:dyDescent="0.25">
      <c r="A29" s="71" t="s">
        <v>546</v>
      </c>
      <c r="B29" s="355"/>
      <c r="C29" s="355"/>
      <c r="D29" s="355"/>
      <c r="E29" s="147"/>
      <c r="F29" s="39"/>
      <c r="G29" s="39"/>
    </row>
    <row r="30" spans="1:8" x14ac:dyDescent="0.25">
      <c r="A30" s="41" t="s">
        <v>545</v>
      </c>
      <c r="B30" s="39"/>
      <c r="C30" s="39"/>
      <c r="D30" s="39"/>
      <c r="E30" s="39"/>
      <c r="F30" s="39"/>
      <c r="G30" s="39"/>
    </row>
    <row r="31" spans="1:8" x14ac:dyDescent="0.25">
      <c r="A31" s="41" t="s">
        <v>292</v>
      </c>
      <c r="B31" s="39"/>
      <c r="C31" s="39"/>
      <c r="D31" s="39"/>
      <c r="E31" s="39"/>
      <c r="F31" s="39"/>
      <c r="G31" s="39"/>
    </row>
    <row r="32" spans="1:8" x14ac:dyDescent="0.25">
      <c r="A32" s="39"/>
      <c r="B32" s="39"/>
      <c r="C32" s="39"/>
      <c r="D32" s="39"/>
      <c r="E32" s="39"/>
      <c r="F32" s="39"/>
      <c r="G32" s="39"/>
    </row>
    <row r="33" spans="1:7" ht="15.75" thickBot="1" x14ac:dyDescent="0.3">
      <c r="A33" s="206" t="s">
        <v>446</v>
      </c>
      <c r="B33" s="207"/>
      <c r="C33" s="207"/>
      <c r="D33" s="207"/>
      <c r="E33" s="39"/>
      <c r="F33" s="39"/>
      <c r="G33" s="39"/>
    </row>
    <row r="34" spans="1:7" ht="15.75" thickBot="1" x14ac:dyDescent="0.3">
      <c r="A34" s="170" t="s">
        <v>30</v>
      </c>
      <c r="B34" s="75" t="s">
        <v>20</v>
      </c>
      <c r="C34" s="75" t="s">
        <v>28</v>
      </c>
      <c r="D34" s="56" t="s">
        <v>19</v>
      </c>
      <c r="E34" s="39"/>
      <c r="F34" s="39"/>
      <c r="G34" s="39"/>
    </row>
    <row r="35" spans="1:7" ht="15.75" thickBot="1" x14ac:dyDescent="0.3">
      <c r="A35" s="58"/>
      <c r="B35" s="362" t="s">
        <v>31</v>
      </c>
      <c r="C35" s="362"/>
      <c r="D35" s="362"/>
      <c r="E35" s="39"/>
      <c r="F35" s="39"/>
      <c r="G35" s="39"/>
    </row>
    <row r="36" spans="1:7" x14ac:dyDescent="0.25">
      <c r="A36" s="280" t="s">
        <v>16</v>
      </c>
      <c r="B36" s="281">
        <v>97</v>
      </c>
      <c r="C36" s="281">
        <v>93</v>
      </c>
      <c r="D36" s="282">
        <v>96</v>
      </c>
      <c r="E36" s="39"/>
      <c r="F36" s="39"/>
      <c r="G36" s="39"/>
    </row>
    <row r="37" spans="1:7" x14ac:dyDescent="0.25">
      <c r="A37" s="280" t="s">
        <v>17</v>
      </c>
      <c r="B37" s="281">
        <v>97</v>
      </c>
      <c r="C37" s="281">
        <v>91</v>
      </c>
      <c r="D37" s="282">
        <v>95</v>
      </c>
      <c r="E37" s="39"/>
      <c r="F37" s="39"/>
      <c r="G37" s="39"/>
    </row>
    <row r="38" spans="1:7" ht="15.75" thickBot="1" x14ac:dyDescent="0.3">
      <c r="A38" s="283" t="s">
        <v>442</v>
      </c>
      <c r="B38" s="284">
        <v>57</v>
      </c>
      <c r="C38" s="284">
        <v>54</v>
      </c>
      <c r="D38" s="285">
        <v>56</v>
      </c>
      <c r="E38" s="39"/>
      <c r="F38" s="39"/>
      <c r="G38" s="39"/>
    </row>
    <row r="39" spans="1:7" x14ac:dyDescent="0.25">
      <c r="A39" s="57"/>
      <c r="B39" s="39"/>
      <c r="C39" s="39"/>
      <c r="D39" s="39"/>
      <c r="E39" s="39"/>
      <c r="F39" s="39"/>
      <c r="G39" s="39"/>
    </row>
    <row r="40" spans="1:7" ht="15.75" thickBot="1" x14ac:dyDescent="0.3">
      <c r="A40" s="40" t="s">
        <v>512</v>
      </c>
      <c r="B40" s="39"/>
      <c r="C40" s="39"/>
      <c r="D40" s="39"/>
      <c r="E40" s="39"/>
      <c r="F40" s="39"/>
      <c r="G40" s="39"/>
    </row>
    <row r="41" spans="1:7" ht="45.75" thickBot="1" x14ac:dyDescent="0.3">
      <c r="A41" s="170" t="s">
        <v>30</v>
      </c>
      <c r="B41" s="75" t="s">
        <v>32</v>
      </c>
      <c r="C41" s="75" t="s">
        <v>33</v>
      </c>
      <c r="D41" s="75" t="s">
        <v>34</v>
      </c>
      <c r="E41" s="75" t="s">
        <v>443</v>
      </c>
      <c r="F41" s="39"/>
      <c r="G41" s="39"/>
    </row>
    <row r="42" spans="1:7" x14ac:dyDescent="0.25">
      <c r="A42" s="286" t="s">
        <v>16</v>
      </c>
      <c r="B42" s="287">
        <v>31</v>
      </c>
      <c r="C42" s="287">
        <v>48</v>
      </c>
      <c r="D42" s="287">
        <v>79</v>
      </c>
      <c r="E42" s="288">
        <v>1</v>
      </c>
      <c r="F42" s="208"/>
      <c r="G42" s="77"/>
    </row>
    <row r="43" spans="1:7" x14ac:dyDescent="0.25">
      <c r="A43" s="286" t="s">
        <v>17</v>
      </c>
      <c r="B43" s="281">
        <v>31</v>
      </c>
      <c r="C43" s="281">
        <v>48</v>
      </c>
      <c r="D43" s="281">
        <v>79</v>
      </c>
      <c r="E43" s="288">
        <v>1</v>
      </c>
      <c r="F43" s="208"/>
      <c r="G43" s="39"/>
    </row>
    <row r="44" spans="1:7" x14ac:dyDescent="0.25">
      <c r="A44" s="286" t="s">
        <v>442</v>
      </c>
      <c r="B44" s="287">
        <v>30</v>
      </c>
      <c r="C44" s="287">
        <v>28</v>
      </c>
      <c r="D44" s="287">
        <v>58</v>
      </c>
      <c r="E44" s="288">
        <v>0.73417721518987344</v>
      </c>
      <c r="F44" s="208"/>
      <c r="G44" s="39"/>
    </row>
    <row r="45" spans="1:7" x14ac:dyDescent="0.25">
      <c r="A45" s="280" t="s">
        <v>35</v>
      </c>
      <c r="B45" s="287">
        <v>31</v>
      </c>
      <c r="C45" s="287">
        <v>14</v>
      </c>
      <c r="D45" s="287">
        <v>45</v>
      </c>
      <c r="E45" s="288">
        <v>0.569620253164557</v>
      </c>
      <c r="F45" s="208"/>
      <c r="G45" s="39"/>
    </row>
    <row r="46" spans="1:7" ht="15.75" thickBot="1" x14ac:dyDescent="0.3">
      <c r="A46" s="289" t="s">
        <v>36</v>
      </c>
      <c r="B46" s="290">
        <v>31</v>
      </c>
      <c r="C46" s="290">
        <v>48</v>
      </c>
      <c r="D46" s="290">
        <v>79</v>
      </c>
      <c r="E46" s="291">
        <v>1</v>
      </c>
      <c r="F46" s="225"/>
      <c r="G46" s="39"/>
    </row>
    <row r="47" spans="1:7" x14ac:dyDescent="0.25">
      <c r="A47" s="57"/>
      <c r="B47" s="39"/>
      <c r="C47" s="39"/>
      <c r="D47" s="39"/>
      <c r="E47" s="39"/>
      <c r="F47" s="208"/>
      <c r="G47" s="39"/>
    </row>
    <row r="48" spans="1:7" x14ac:dyDescent="0.25">
      <c r="A48" s="39"/>
      <c r="B48" s="39"/>
      <c r="C48" s="39"/>
      <c r="D48" s="39"/>
      <c r="E48" s="39"/>
      <c r="F48" s="39"/>
      <c r="G48" s="39"/>
    </row>
    <row r="49" spans="1:7" x14ac:dyDescent="0.25">
      <c r="A49" s="39"/>
      <c r="B49" s="39"/>
      <c r="C49" s="39"/>
      <c r="D49" s="39"/>
      <c r="E49" s="39"/>
      <c r="F49" s="39"/>
      <c r="G49" s="39"/>
    </row>
    <row r="50" spans="1:7" x14ac:dyDescent="0.25">
      <c r="A50" s="39"/>
      <c r="B50" s="39"/>
      <c r="C50" s="39"/>
      <c r="D50" s="39"/>
      <c r="E50" s="39"/>
      <c r="F50" s="39"/>
      <c r="G50" s="39"/>
    </row>
    <row r="51" spans="1:7" x14ac:dyDescent="0.25">
      <c r="A51" s="39"/>
      <c r="B51" s="39"/>
      <c r="C51" s="39"/>
      <c r="D51" s="39"/>
      <c r="E51" s="39"/>
      <c r="F51" s="39"/>
      <c r="G51" s="39"/>
    </row>
    <row r="52" spans="1:7" x14ac:dyDescent="0.25">
      <c r="A52" s="39"/>
      <c r="B52" s="39"/>
      <c r="C52" s="39"/>
      <c r="D52" s="39"/>
      <c r="E52" s="39"/>
      <c r="F52" s="39"/>
      <c r="G52" s="39"/>
    </row>
    <row r="53" spans="1:7" x14ac:dyDescent="0.25">
      <c r="A53" s="39"/>
      <c r="B53" s="39"/>
      <c r="C53" s="39"/>
      <c r="D53" s="39"/>
      <c r="E53" s="39"/>
      <c r="F53" s="39"/>
      <c r="G53" s="39"/>
    </row>
    <row r="54" spans="1:7" x14ac:dyDescent="0.25">
      <c r="A54" s="39"/>
      <c r="B54" s="39"/>
      <c r="C54" s="39"/>
      <c r="D54" s="39"/>
      <c r="E54" s="39"/>
      <c r="F54" s="39"/>
      <c r="G54" s="39"/>
    </row>
    <row r="55" spans="1:7" x14ac:dyDescent="0.25">
      <c r="A55" s="39"/>
      <c r="B55" s="39"/>
      <c r="C55" s="39"/>
      <c r="D55" s="39"/>
      <c r="E55" s="39"/>
      <c r="F55" s="39"/>
      <c r="G55" s="39"/>
    </row>
    <row r="56" spans="1:7" x14ac:dyDescent="0.25">
      <c r="A56" s="39"/>
      <c r="B56" s="39"/>
      <c r="C56" s="39"/>
      <c r="D56" s="39"/>
      <c r="E56" s="39"/>
      <c r="F56" s="39"/>
      <c r="G56" s="39"/>
    </row>
    <row r="57" spans="1:7" x14ac:dyDescent="0.25">
      <c r="A57" s="39"/>
      <c r="B57" s="39"/>
      <c r="C57" s="39"/>
      <c r="D57" s="39"/>
      <c r="E57" s="39"/>
      <c r="F57" s="39"/>
      <c r="G57" s="39"/>
    </row>
    <row r="58" spans="1:7" x14ac:dyDescent="0.25">
      <c r="A58" s="39"/>
      <c r="B58" s="39"/>
      <c r="C58" s="39"/>
      <c r="D58" s="39"/>
      <c r="E58" s="39"/>
      <c r="F58" s="39"/>
      <c r="G58" s="39"/>
    </row>
    <row r="59" spans="1:7" x14ac:dyDescent="0.25">
      <c r="A59" s="39"/>
      <c r="B59" s="39"/>
      <c r="C59" s="39"/>
      <c r="D59" s="39"/>
      <c r="E59" s="39"/>
      <c r="F59" s="39"/>
      <c r="G59" s="39"/>
    </row>
  </sheetData>
  <mergeCells count="5">
    <mergeCell ref="A1:F1"/>
    <mergeCell ref="A5:E5"/>
    <mergeCell ref="A13:E13"/>
    <mergeCell ref="A21:E21"/>
    <mergeCell ref="B35:D35"/>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2050" r:id="rId4">
          <objectPr defaultSize="0" autoPict="0" r:id="rId5">
            <anchor moveWithCells="1">
              <from>
                <xdr:col>0</xdr:col>
                <xdr:colOff>47625</xdr:colOff>
                <xdr:row>47</xdr:row>
                <xdr:rowOff>28575</xdr:rowOff>
              </from>
              <to>
                <xdr:col>9</xdr:col>
                <xdr:colOff>190500</xdr:colOff>
                <xdr:row>65</xdr:row>
                <xdr:rowOff>38100</xdr:rowOff>
              </to>
            </anchor>
          </objectPr>
        </oleObject>
      </mc:Choice>
      <mc:Fallback>
        <oleObject progId="Word.Document.12" shapeId="2050"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X74"/>
  <sheetViews>
    <sheetView showGridLines="0" zoomScaleNormal="100" workbookViewId="0">
      <selection activeCell="A54" sqref="A54"/>
    </sheetView>
  </sheetViews>
  <sheetFormatPr defaultRowHeight="15" x14ac:dyDescent="0.25"/>
  <cols>
    <col min="1" max="1" width="29.42578125" style="39" customWidth="1"/>
    <col min="2" max="2" width="11" style="39" customWidth="1"/>
    <col min="3" max="3" width="10.140625" style="39" customWidth="1"/>
    <col min="4" max="4" width="10.42578125" style="39" customWidth="1"/>
    <col min="5" max="5" width="10.28515625" style="39" customWidth="1"/>
    <col min="6" max="6" width="9.140625" style="39"/>
    <col min="7" max="7" width="11.140625" style="39" bestFit="1" customWidth="1"/>
    <col min="8" max="8" width="12.140625" style="39" customWidth="1"/>
    <col min="9" max="12" width="9.140625" style="39"/>
    <col min="13" max="13" width="14.7109375" style="39" customWidth="1"/>
    <col min="14" max="17" width="9.140625" style="39"/>
    <col min="18" max="18" width="11.7109375" style="39" bestFit="1" customWidth="1"/>
    <col min="19" max="19" width="11.5703125" style="39" bestFit="1" customWidth="1"/>
    <col min="20" max="20" width="10" style="39" bestFit="1" customWidth="1"/>
    <col min="21" max="22" width="9.85546875" style="39" bestFit="1" customWidth="1"/>
    <col min="23" max="24" width="11.5703125" style="39" bestFit="1" customWidth="1"/>
    <col min="25" max="16384" width="9.140625" style="39"/>
  </cols>
  <sheetData>
    <row r="1" spans="1:19" x14ac:dyDescent="0.25">
      <c r="A1" s="359" t="s">
        <v>477</v>
      </c>
      <c r="B1" s="360"/>
      <c r="C1" s="360"/>
      <c r="D1" s="360"/>
      <c r="E1" s="360"/>
      <c r="F1" s="360"/>
      <c r="G1" s="360"/>
      <c r="H1" s="360"/>
    </row>
    <row r="3" spans="1:19" ht="15.75" thickBot="1" x14ac:dyDescent="0.3">
      <c r="A3" s="38" t="s">
        <v>445</v>
      </c>
      <c r="K3" s="40" t="s">
        <v>447</v>
      </c>
    </row>
    <row r="4" spans="1:19" ht="23.25" thickBot="1" x14ac:dyDescent="0.3">
      <c r="A4" s="55"/>
      <c r="B4" s="56" t="s">
        <v>16</v>
      </c>
      <c r="C4" s="56" t="s">
        <v>17</v>
      </c>
      <c r="D4" s="56" t="s">
        <v>442</v>
      </c>
      <c r="E4" s="56" t="s">
        <v>19</v>
      </c>
    </row>
    <row r="5" spans="1:19" ht="15.75" thickBot="1" x14ac:dyDescent="0.3">
      <c r="A5" s="361" t="s">
        <v>20</v>
      </c>
      <c r="B5" s="361"/>
      <c r="C5" s="361"/>
      <c r="D5" s="361"/>
      <c r="E5" s="361"/>
    </row>
    <row r="6" spans="1:19" x14ac:dyDescent="0.25">
      <c r="A6" s="57" t="s">
        <v>21</v>
      </c>
      <c r="B6" s="49">
        <f>'Key Findings'!B6</f>
        <v>188291870</v>
      </c>
      <c r="C6" s="49">
        <f>'Key Findings'!C6</f>
        <v>42725526</v>
      </c>
      <c r="D6" s="49">
        <f>'Key Findings'!D6</f>
        <v>54882693.299999997</v>
      </c>
      <c r="E6" s="49">
        <f>'Key Findings'!E6</f>
        <v>285900089.30000001</v>
      </c>
      <c r="F6" s="223"/>
      <c r="G6" s="149"/>
    </row>
    <row r="7" spans="1:19" x14ac:dyDescent="0.25">
      <c r="A7" s="57" t="s">
        <v>22</v>
      </c>
      <c r="B7" s="50">
        <f>'Key Findings'!B7</f>
        <v>877806.1</v>
      </c>
      <c r="C7" s="50">
        <f>'Key Findings'!C7</f>
        <v>433231.38999999996</v>
      </c>
      <c r="D7" s="50">
        <f>'Key Findings'!D7</f>
        <v>343888.42</v>
      </c>
      <c r="E7" s="50">
        <f>'Key Findings'!E7</f>
        <v>1654925.91</v>
      </c>
      <c r="G7" s="149"/>
    </row>
    <row r="8" spans="1:19" x14ac:dyDescent="0.25">
      <c r="A8" s="57" t="s">
        <v>543</v>
      </c>
      <c r="B8" s="246" t="str">
        <f>'Key Findings'!B8</f>
        <v>—</v>
      </c>
      <c r="C8" s="50">
        <f>'Key Findings'!C8</f>
        <v>403825.07</v>
      </c>
      <c r="D8" s="50">
        <f>'Key Findings'!D8</f>
        <v>343738.42</v>
      </c>
      <c r="E8" s="50">
        <f>'Key Findings'!E8</f>
        <v>747563.49</v>
      </c>
      <c r="G8" s="149"/>
      <c r="J8" s="249"/>
    </row>
    <row r="9" spans="1:19" x14ac:dyDescent="0.25">
      <c r="A9" s="57" t="s">
        <v>544</v>
      </c>
      <c r="B9" s="50">
        <f>'Key Findings'!B9</f>
        <v>1858693</v>
      </c>
      <c r="C9" s="50">
        <f>'Key Findings'!C9</f>
        <v>1828495</v>
      </c>
      <c r="D9" s="50">
        <f>'Key Findings'!D9</f>
        <v>1045632</v>
      </c>
      <c r="E9" s="246" t="str">
        <f>'Key Findings'!E9</f>
        <v>—</v>
      </c>
      <c r="G9" s="244"/>
    </row>
    <row r="10" spans="1:19" x14ac:dyDescent="0.25">
      <c r="A10" s="57" t="s">
        <v>25</v>
      </c>
      <c r="B10" s="52">
        <f>'Key Findings'!B10</f>
        <v>214.50280420698832</v>
      </c>
      <c r="C10" s="52">
        <f>'Key Findings'!C10</f>
        <v>98.62056856037141</v>
      </c>
      <c r="D10" s="52">
        <f>'Key Findings'!D10</f>
        <v>159.59447922090544</v>
      </c>
      <c r="E10" s="52">
        <f>'Key Findings'!E10</f>
        <v>172.75703254896771</v>
      </c>
    </row>
    <row r="11" spans="1:19" x14ac:dyDescent="0.25">
      <c r="A11" s="57" t="s">
        <v>26</v>
      </c>
      <c r="B11" s="52">
        <f>'Key Findings'!B11</f>
        <v>101.30337285393553</v>
      </c>
      <c r="C11" s="52">
        <f>'Key Findings'!C11</f>
        <v>23.366498677874425</v>
      </c>
      <c r="D11" s="52">
        <f>'Key Findings'!D11</f>
        <v>52.487580047282407</v>
      </c>
      <c r="E11" s="246" t="str">
        <f>'Key Findings'!E11</f>
        <v>—</v>
      </c>
    </row>
    <row r="12" spans="1:19" ht="15.75" thickBot="1" x14ac:dyDescent="0.3">
      <c r="A12" s="58" t="s">
        <v>27</v>
      </c>
      <c r="B12" s="53">
        <f>'Key Findings'!B12</f>
        <v>472.27062242123901</v>
      </c>
      <c r="C12" s="53">
        <f>'Key Findings'!C12</f>
        <v>236.93331947858755</v>
      </c>
      <c r="D12" s="53">
        <f>'Key Findings'!D12</f>
        <v>328.88092560288896</v>
      </c>
      <c r="E12" s="246" t="str">
        <f>'Key Findings'!E12</f>
        <v>—</v>
      </c>
    </row>
    <row r="13" spans="1:19" ht="15.75" thickBot="1" x14ac:dyDescent="0.3">
      <c r="A13" s="361" t="s">
        <v>28</v>
      </c>
      <c r="B13" s="361"/>
      <c r="C13" s="361"/>
      <c r="D13" s="361"/>
      <c r="E13" s="361"/>
    </row>
    <row r="14" spans="1:19" x14ac:dyDescent="0.25">
      <c r="A14" s="57" t="s">
        <v>21</v>
      </c>
      <c r="B14" s="49">
        <f>'Key Findings'!B14</f>
        <v>72030019</v>
      </c>
      <c r="C14" s="49">
        <f>'Key Findings'!C14</f>
        <v>25006408</v>
      </c>
      <c r="D14" s="49">
        <f>'Key Findings'!D14</f>
        <v>22240964</v>
      </c>
      <c r="E14" s="49">
        <f>'Key Findings'!E14</f>
        <v>119277391</v>
      </c>
      <c r="O14"/>
      <c r="P14"/>
      <c r="Q14"/>
      <c r="R14"/>
      <c r="S14"/>
    </row>
    <row r="15" spans="1:19" x14ac:dyDescent="0.25">
      <c r="A15" s="57" t="s">
        <v>22</v>
      </c>
      <c r="B15" s="50">
        <f>'Key Findings'!B15</f>
        <v>298894.70999999996</v>
      </c>
      <c r="C15" s="50">
        <f>'Key Findings'!C15</f>
        <v>157871.81</v>
      </c>
      <c r="D15" s="50">
        <f>'Key Findings'!D15</f>
        <v>118985.44</v>
      </c>
      <c r="E15" s="50">
        <f>'Key Findings'!E15</f>
        <v>575751.96</v>
      </c>
      <c r="G15" s="40" t="s">
        <v>448</v>
      </c>
      <c r="N15"/>
      <c r="O15"/>
      <c r="P15"/>
      <c r="Q15"/>
      <c r="R15"/>
      <c r="S15"/>
    </row>
    <row r="16" spans="1:19" x14ac:dyDescent="0.25">
      <c r="A16" s="57" t="s">
        <v>543</v>
      </c>
      <c r="B16" s="246" t="str">
        <f>'Key Findings'!B16</f>
        <v>—</v>
      </c>
      <c r="C16" s="50">
        <f>'Key Findings'!C16</f>
        <v>148878.61000000002</v>
      </c>
      <c r="D16" s="50">
        <f>'Key Findings'!D16</f>
        <v>118860.9</v>
      </c>
      <c r="E16" s="50">
        <f>'Key Findings'!E16</f>
        <v>267739.51</v>
      </c>
      <c r="N16"/>
      <c r="O16"/>
      <c r="P16"/>
      <c r="Q16"/>
      <c r="R16"/>
      <c r="S16"/>
    </row>
    <row r="17" spans="1:19" x14ac:dyDescent="0.25">
      <c r="A17" s="57" t="s">
        <v>544</v>
      </c>
      <c r="B17" s="50">
        <f>'Key Findings'!B17</f>
        <v>690148</v>
      </c>
      <c r="C17" s="50">
        <f>'Key Findings'!C17</f>
        <v>671835</v>
      </c>
      <c r="D17" s="50">
        <f>'Key Findings'!D17</f>
        <v>382705</v>
      </c>
      <c r="E17" s="246" t="str">
        <f>'Key Findings'!E17</f>
        <v>—</v>
      </c>
      <c r="N17"/>
      <c r="O17"/>
      <c r="P17"/>
      <c r="Q17"/>
      <c r="R17"/>
      <c r="S17"/>
    </row>
    <row r="18" spans="1:19" x14ac:dyDescent="0.25">
      <c r="A18" s="57" t="s">
        <v>25</v>
      </c>
      <c r="B18" s="52">
        <f>'Key Findings'!B18</f>
        <v>240.98793518292783</v>
      </c>
      <c r="C18" s="52">
        <f>'Key Findings'!C18</f>
        <v>158.39691709368506</v>
      </c>
      <c r="D18" s="52">
        <f>'Key Findings'!D18</f>
        <v>186.92172756599462</v>
      </c>
      <c r="E18" s="52">
        <f>'Key Findings'!E18</f>
        <v>207.168015546139</v>
      </c>
      <c r="N18"/>
      <c r="O18"/>
      <c r="P18"/>
      <c r="Q18"/>
      <c r="R18"/>
      <c r="S18"/>
    </row>
    <row r="19" spans="1:19" x14ac:dyDescent="0.25">
      <c r="A19" s="57" t="s">
        <v>26</v>
      </c>
      <c r="B19" s="52">
        <f>'Key Findings'!B19</f>
        <v>104.3689455015446</v>
      </c>
      <c r="C19" s="52">
        <f>'Key Findings'!C19</f>
        <v>37.221055765180438</v>
      </c>
      <c r="D19" s="52">
        <f>'Key Findings'!D19</f>
        <v>58.115164421682493</v>
      </c>
      <c r="E19" s="246" t="str">
        <f>'Key Findings'!E19</f>
        <v>—</v>
      </c>
      <c r="N19"/>
      <c r="O19"/>
      <c r="P19"/>
      <c r="Q19"/>
      <c r="R19"/>
      <c r="S19"/>
    </row>
    <row r="20" spans="1:19" ht="15.75" thickBot="1" x14ac:dyDescent="0.3">
      <c r="A20" s="58" t="s">
        <v>27</v>
      </c>
      <c r="B20" s="53">
        <f>'Key Findings'!B20</f>
        <v>433.0878449260158</v>
      </c>
      <c r="C20" s="53">
        <f>'Key Findings'!C20</f>
        <v>234.98598614243082</v>
      </c>
      <c r="D20" s="53">
        <f>'Key Findings'!D20</f>
        <v>310.90641616911199</v>
      </c>
      <c r="E20" s="246" t="str">
        <f>'Key Findings'!E20</f>
        <v>—</v>
      </c>
      <c r="N20"/>
      <c r="O20"/>
      <c r="P20"/>
      <c r="Q20"/>
      <c r="R20"/>
      <c r="S20"/>
    </row>
    <row r="21" spans="1:19" ht="15.75" thickBot="1" x14ac:dyDescent="0.3">
      <c r="A21" s="361" t="s">
        <v>29</v>
      </c>
      <c r="B21" s="361"/>
      <c r="C21" s="361"/>
      <c r="D21" s="361"/>
      <c r="E21" s="361"/>
      <c r="N21"/>
      <c r="O21"/>
      <c r="P21"/>
      <c r="Q21"/>
      <c r="R21"/>
      <c r="S21"/>
    </row>
    <row r="22" spans="1:19" x14ac:dyDescent="0.25">
      <c r="A22" s="57" t="s">
        <v>21</v>
      </c>
      <c r="B22" s="49">
        <f>'Key Findings'!B22</f>
        <v>260321889</v>
      </c>
      <c r="C22" s="49">
        <f>'Key Findings'!C22</f>
        <v>67731934</v>
      </c>
      <c r="D22" s="49">
        <f>'Key Findings'!D22</f>
        <v>77123657.299999997</v>
      </c>
      <c r="E22" s="49">
        <f>'Key Findings'!E22</f>
        <v>405177480.30000001</v>
      </c>
      <c r="I22" s="67" t="s">
        <v>290</v>
      </c>
      <c r="J22" s="67"/>
      <c r="K22" s="67"/>
      <c r="L22" s="67"/>
      <c r="N22"/>
      <c r="O22"/>
      <c r="P22"/>
      <c r="Q22"/>
      <c r="R22"/>
      <c r="S22"/>
    </row>
    <row r="23" spans="1:19" x14ac:dyDescent="0.25">
      <c r="A23" s="57" t="s">
        <v>22</v>
      </c>
      <c r="B23" s="50">
        <f>'Key Findings'!B23</f>
        <v>1176700.81</v>
      </c>
      <c r="C23" s="50">
        <f>'Key Findings'!C23</f>
        <v>591103.19999999995</v>
      </c>
      <c r="D23" s="50">
        <f>'Key Findings'!D23</f>
        <v>462873.86</v>
      </c>
      <c r="E23" s="50">
        <f>'Key Findings'!E23</f>
        <v>2230677.87</v>
      </c>
      <c r="F23" s="208"/>
      <c r="N23"/>
      <c r="O23"/>
      <c r="P23"/>
      <c r="Q23"/>
      <c r="R23"/>
      <c r="S23"/>
    </row>
    <row r="24" spans="1:19" x14ac:dyDescent="0.25">
      <c r="A24" s="57" t="s">
        <v>543</v>
      </c>
      <c r="B24" s="246" t="str">
        <f>'Key Findings'!B24</f>
        <v>—</v>
      </c>
      <c r="C24" s="50">
        <f>'Key Findings'!C24</f>
        <v>552703.68000000005</v>
      </c>
      <c r="D24" s="50">
        <f>'Key Findings'!D24</f>
        <v>462599.31999999995</v>
      </c>
      <c r="E24" s="50">
        <f>'Key Findings'!E24</f>
        <v>1015303</v>
      </c>
      <c r="N24"/>
      <c r="O24"/>
      <c r="P24"/>
      <c r="Q24"/>
      <c r="R24"/>
      <c r="S24"/>
    </row>
    <row r="25" spans="1:19" x14ac:dyDescent="0.25">
      <c r="A25" s="57" t="s">
        <v>544</v>
      </c>
      <c r="B25" s="50">
        <f>'Key Findings'!B25</f>
        <v>2548841</v>
      </c>
      <c r="C25" s="50">
        <f>'Key Findings'!C25</f>
        <v>2500330</v>
      </c>
      <c r="D25" s="50">
        <f>'Key Findings'!D25</f>
        <v>1428337</v>
      </c>
      <c r="E25" s="246" t="str">
        <f>'Key Findings'!E25</f>
        <v>—</v>
      </c>
      <c r="N25"/>
      <c r="O25"/>
      <c r="P25"/>
      <c r="Q25"/>
      <c r="R25"/>
      <c r="S25"/>
    </row>
    <row r="26" spans="1:19" x14ac:dyDescent="0.25">
      <c r="A26" s="57" t="s">
        <v>25</v>
      </c>
      <c r="B26" s="52">
        <f>'Key Findings'!B26</f>
        <v>221.23031342181196</v>
      </c>
      <c r="C26" s="52">
        <f>'Key Findings'!C26</f>
        <v>114.5856324242535</v>
      </c>
      <c r="D26" s="52">
        <f>'Key Findings'!D26</f>
        <v>166.61916769290016</v>
      </c>
      <c r="E26" s="52">
        <f>'Key Findings'!E26</f>
        <v>181.63872325500768</v>
      </c>
      <c r="N26"/>
      <c r="O26"/>
      <c r="P26"/>
      <c r="Q26"/>
      <c r="R26"/>
      <c r="S26"/>
    </row>
    <row r="27" spans="1:19" x14ac:dyDescent="0.25">
      <c r="A27" s="57" t="s">
        <v>26</v>
      </c>
      <c r="B27" s="52">
        <f>'Key Findings'!B27</f>
        <v>102.13343594206151</v>
      </c>
      <c r="C27" s="52">
        <f>'Key Findings'!C27</f>
        <v>27.089197825886984</v>
      </c>
      <c r="D27" s="52">
        <f>'Key Findings'!D27</f>
        <v>53.995420758546473</v>
      </c>
      <c r="E27" s="246" t="str">
        <f>'Key Findings'!E27</f>
        <v>—</v>
      </c>
      <c r="N27"/>
      <c r="O27"/>
      <c r="P27"/>
      <c r="Q27"/>
      <c r="R27"/>
      <c r="S27"/>
    </row>
    <row r="28" spans="1:19" ht="15.75" thickBot="1" x14ac:dyDescent="0.3">
      <c r="A28" s="58" t="s">
        <v>27</v>
      </c>
      <c r="B28" s="53">
        <f>'Key Findings'!B28</f>
        <v>461.66112754777566</v>
      </c>
      <c r="C28" s="53">
        <f>'Key Findings'!C28</f>
        <v>236.41007387024914</v>
      </c>
      <c r="D28" s="53">
        <f>'Key Findings'!D28</f>
        <v>324.06488104697979</v>
      </c>
      <c r="E28" s="247" t="str">
        <f>'Key Findings'!E28</f>
        <v>—</v>
      </c>
    </row>
    <row r="29" spans="1:19" x14ac:dyDescent="0.25">
      <c r="A29" s="71" t="s">
        <v>546</v>
      </c>
      <c r="B29" s="355"/>
      <c r="C29" s="355"/>
      <c r="D29" s="355"/>
      <c r="E29" s="147"/>
    </row>
    <row r="30" spans="1:19" x14ac:dyDescent="0.25">
      <c r="A30" s="41" t="s">
        <v>545</v>
      </c>
    </row>
    <row r="31" spans="1:19" x14ac:dyDescent="0.25">
      <c r="A31" s="41" t="s">
        <v>292</v>
      </c>
    </row>
    <row r="32" spans="1:19" x14ac:dyDescent="0.25">
      <c r="C32" s="232"/>
    </row>
    <row r="33" spans="1:24" ht="15.75" thickBot="1" x14ac:dyDescent="0.3">
      <c r="A33" s="38" t="s">
        <v>450</v>
      </c>
      <c r="I33" s="38" t="s">
        <v>511</v>
      </c>
    </row>
    <row r="34" spans="1:24" ht="23.25" thickBot="1" x14ac:dyDescent="0.3">
      <c r="A34" s="60" t="s">
        <v>278</v>
      </c>
      <c r="B34" s="365" t="s">
        <v>20</v>
      </c>
      <c r="C34" s="365"/>
      <c r="D34" s="365" t="s">
        <v>28</v>
      </c>
      <c r="E34" s="365"/>
      <c r="F34" s="365" t="s">
        <v>19</v>
      </c>
      <c r="G34" s="365"/>
    </row>
    <row r="35" spans="1:24" ht="15" customHeight="1" x14ac:dyDescent="0.25">
      <c r="A35" s="61" t="s">
        <v>279</v>
      </c>
      <c r="B35" s="363" t="s">
        <v>22</v>
      </c>
      <c r="C35" s="363" t="s">
        <v>547</v>
      </c>
      <c r="D35" s="363" t="s">
        <v>22</v>
      </c>
      <c r="E35" s="363" t="s">
        <v>547</v>
      </c>
      <c r="F35" s="363" t="s">
        <v>22</v>
      </c>
      <c r="G35" s="363" t="s">
        <v>547</v>
      </c>
    </row>
    <row r="36" spans="1:24" ht="15.75" thickBot="1" x14ac:dyDescent="0.3">
      <c r="A36" s="224" t="s">
        <v>262</v>
      </c>
      <c r="B36" s="364"/>
      <c r="C36" s="364"/>
      <c r="D36" s="364"/>
      <c r="E36" s="364"/>
      <c r="F36" s="364"/>
      <c r="G36" s="364"/>
      <c r="R36" s="276"/>
      <c r="S36" s="277"/>
      <c r="T36" s="277"/>
      <c r="U36" s="277"/>
      <c r="V36" s="277"/>
      <c r="W36" s="277"/>
      <c r="X36" s="277"/>
    </row>
    <row r="37" spans="1:24" ht="15" customHeight="1" x14ac:dyDescent="0.25">
      <c r="A37" s="41" t="s">
        <v>66</v>
      </c>
      <c r="B37" s="277">
        <v>1195149.3600000001</v>
      </c>
      <c r="C37" s="277">
        <v>372775.73000000004</v>
      </c>
      <c r="D37" s="277">
        <v>388789.12999999995</v>
      </c>
      <c r="E37" s="277">
        <v>77003.91</v>
      </c>
      <c r="F37" s="277">
        <v>1583938.49</v>
      </c>
      <c r="G37" s="277">
        <v>449779.64</v>
      </c>
      <c r="R37" s="276"/>
      <c r="S37" s="277"/>
      <c r="T37" s="277"/>
      <c r="U37" s="277"/>
      <c r="V37" s="277"/>
      <c r="W37" s="277"/>
      <c r="X37" s="277"/>
    </row>
    <row r="38" spans="1:24" ht="15" customHeight="1" x14ac:dyDescent="0.25">
      <c r="A38" s="41" t="s">
        <v>67</v>
      </c>
      <c r="B38" s="277">
        <v>1207466.1300000001</v>
      </c>
      <c r="C38" s="277">
        <v>419758.79000000004</v>
      </c>
      <c r="D38" s="277">
        <v>388110.24000000005</v>
      </c>
      <c r="E38" s="277">
        <v>88363.69</v>
      </c>
      <c r="F38" s="277">
        <v>1595576.37</v>
      </c>
      <c r="G38" s="277">
        <v>508122.48000000004</v>
      </c>
      <c r="R38" s="276"/>
      <c r="S38" s="277"/>
      <c r="T38" s="277"/>
      <c r="U38" s="277"/>
      <c r="V38" s="277"/>
      <c r="W38" s="277"/>
      <c r="X38" s="277"/>
    </row>
    <row r="39" spans="1:24" ht="15" customHeight="1" x14ac:dyDescent="0.25">
      <c r="A39" s="41" t="s">
        <v>68</v>
      </c>
      <c r="B39" s="277">
        <v>1246922.49</v>
      </c>
      <c r="C39" s="277">
        <v>440979.73000000004</v>
      </c>
      <c r="D39" s="277">
        <v>425772.56</v>
      </c>
      <c r="E39" s="277">
        <v>121592.93000000004</v>
      </c>
      <c r="F39" s="277">
        <v>1672695.05</v>
      </c>
      <c r="G39" s="277">
        <v>562572.66</v>
      </c>
      <c r="R39" s="276"/>
      <c r="S39" s="277"/>
      <c r="T39" s="277"/>
      <c r="U39" s="277"/>
      <c r="V39" s="277"/>
      <c r="W39" s="277"/>
      <c r="X39" s="277"/>
    </row>
    <row r="40" spans="1:24" ht="15" customHeight="1" x14ac:dyDescent="0.25">
      <c r="A40" s="41" t="s">
        <v>69</v>
      </c>
      <c r="B40" s="277">
        <v>1326058.01</v>
      </c>
      <c r="C40" s="277">
        <v>521679.55000000005</v>
      </c>
      <c r="D40" s="277">
        <v>432571.80000000005</v>
      </c>
      <c r="E40" s="277">
        <v>149258.19000000003</v>
      </c>
      <c r="F40" s="277">
        <v>1758629.81</v>
      </c>
      <c r="G40" s="277">
        <v>670937.74000000011</v>
      </c>
      <c r="R40" s="276"/>
      <c r="S40" s="277"/>
      <c r="T40" s="277"/>
      <c r="U40" s="277"/>
      <c r="V40" s="277"/>
      <c r="W40" s="277"/>
      <c r="X40" s="277"/>
    </row>
    <row r="41" spans="1:24" ht="15" customHeight="1" x14ac:dyDescent="0.25">
      <c r="A41" s="41" t="s">
        <v>70</v>
      </c>
      <c r="B41" s="277">
        <v>1364280.0499999998</v>
      </c>
      <c r="C41" s="277">
        <v>570987.16</v>
      </c>
      <c r="D41" s="277">
        <v>452539.35000000009</v>
      </c>
      <c r="E41" s="277">
        <v>156595.53</v>
      </c>
      <c r="F41" s="277">
        <v>1816819.4</v>
      </c>
      <c r="G41" s="277">
        <v>727582.69000000006</v>
      </c>
      <c r="R41" s="276"/>
      <c r="S41" s="277"/>
      <c r="T41" s="277"/>
      <c r="U41" s="277"/>
      <c r="V41" s="277"/>
      <c r="W41" s="277"/>
      <c r="X41" s="277"/>
    </row>
    <row r="42" spans="1:24" ht="15" customHeight="1" x14ac:dyDescent="0.25">
      <c r="A42" s="41" t="s">
        <v>71</v>
      </c>
      <c r="B42" s="277">
        <v>1362586.82</v>
      </c>
      <c r="C42" s="277">
        <v>586362.75</v>
      </c>
      <c r="D42" s="277">
        <v>443909.56000000011</v>
      </c>
      <c r="E42" s="277">
        <v>159952.07000000004</v>
      </c>
      <c r="F42" s="277">
        <v>1806496.3800000001</v>
      </c>
      <c r="G42" s="277">
        <v>746314.82000000007</v>
      </c>
      <c r="R42" s="276"/>
      <c r="S42" s="277"/>
      <c r="T42" s="277"/>
      <c r="U42" s="277"/>
      <c r="V42" s="277"/>
      <c r="W42" s="277"/>
      <c r="X42" s="277"/>
    </row>
    <row r="43" spans="1:24" ht="15" customHeight="1" x14ac:dyDescent="0.25">
      <c r="A43" s="41" t="s">
        <v>72</v>
      </c>
      <c r="B43" s="277">
        <v>1413844.64</v>
      </c>
      <c r="C43" s="277">
        <v>615973.69999999984</v>
      </c>
      <c r="D43" s="277">
        <v>459895.29999999987</v>
      </c>
      <c r="E43" s="277">
        <v>179907.06999999998</v>
      </c>
      <c r="F43" s="277">
        <v>1873739.9399999997</v>
      </c>
      <c r="G43" s="277">
        <v>795880.76999999979</v>
      </c>
      <c r="R43" s="276"/>
      <c r="S43" s="277"/>
      <c r="T43" s="277"/>
      <c r="U43" s="277"/>
      <c r="V43" s="277"/>
      <c r="W43" s="277"/>
      <c r="X43" s="277"/>
    </row>
    <row r="44" spans="1:24" ht="15" customHeight="1" x14ac:dyDescent="0.25">
      <c r="A44" s="41" t="s">
        <v>73</v>
      </c>
      <c r="B44" s="277">
        <v>1430294.8399999996</v>
      </c>
      <c r="C44" s="277">
        <v>624984.64999999991</v>
      </c>
      <c r="D44" s="277">
        <v>469099.63000000006</v>
      </c>
      <c r="E44" s="277">
        <v>185457.62000000005</v>
      </c>
      <c r="F44" s="277">
        <v>1899394.4699999997</v>
      </c>
      <c r="G44" s="277">
        <v>810442.27</v>
      </c>
      <c r="R44" s="276"/>
      <c r="S44" s="277"/>
      <c r="T44" s="277"/>
      <c r="U44" s="277"/>
      <c r="V44" s="277"/>
      <c r="W44" s="277"/>
      <c r="X44" s="277"/>
    </row>
    <row r="45" spans="1:24" ht="15" customHeight="1" x14ac:dyDescent="0.25">
      <c r="A45" s="41" t="s">
        <v>74</v>
      </c>
      <c r="B45" s="277">
        <v>1490425.1400000006</v>
      </c>
      <c r="C45" s="277">
        <v>668725.92000000027</v>
      </c>
      <c r="D45" s="277">
        <v>494157.90200000006</v>
      </c>
      <c r="E45" s="277">
        <v>202171.11000000002</v>
      </c>
      <c r="F45" s="277">
        <v>1984583.0420000006</v>
      </c>
      <c r="G45" s="277">
        <v>870897.03000000026</v>
      </c>
      <c r="R45" s="276"/>
      <c r="S45" s="277"/>
      <c r="T45" s="277"/>
      <c r="U45" s="277"/>
      <c r="V45" s="277"/>
      <c r="W45" s="277"/>
      <c r="X45" s="277"/>
    </row>
    <row r="46" spans="1:24" ht="15" customHeight="1" x14ac:dyDescent="0.25">
      <c r="A46" s="41" t="s">
        <v>75</v>
      </c>
      <c r="B46" s="277">
        <v>1589285.6500000001</v>
      </c>
      <c r="C46" s="277">
        <v>731686.25999999989</v>
      </c>
      <c r="D46" s="277">
        <v>512485.26299999992</v>
      </c>
      <c r="E46" s="277">
        <v>213464.95500000005</v>
      </c>
      <c r="F46" s="277">
        <v>2101770.9130000002</v>
      </c>
      <c r="G46" s="277">
        <v>945151.21499999997</v>
      </c>
      <c r="R46" s="276"/>
      <c r="S46" s="277"/>
      <c r="T46" s="277"/>
      <c r="U46" s="277"/>
      <c r="V46" s="277"/>
      <c r="W46" s="277"/>
      <c r="X46" s="277"/>
    </row>
    <row r="47" spans="1:24" ht="15" customHeight="1" x14ac:dyDescent="0.25">
      <c r="A47" s="41" t="s">
        <v>76</v>
      </c>
      <c r="B47" s="277">
        <v>1604975.74</v>
      </c>
      <c r="C47" s="277">
        <v>745270.70000000007</v>
      </c>
      <c r="D47" s="277">
        <v>522104.58</v>
      </c>
      <c r="E47" s="277">
        <v>215097.66</v>
      </c>
      <c r="F47" s="277">
        <v>2127080.3199999998</v>
      </c>
      <c r="G47" s="277">
        <v>960368.3600000001</v>
      </c>
      <c r="R47" s="276"/>
      <c r="S47" s="277"/>
      <c r="T47" s="277"/>
      <c r="U47" s="277"/>
      <c r="V47" s="277"/>
      <c r="W47" s="277"/>
      <c r="X47" s="277"/>
    </row>
    <row r="48" spans="1:24" ht="15" customHeight="1" x14ac:dyDescent="0.25">
      <c r="A48" s="41" t="s">
        <v>46</v>
      </c>
      <c r="B48" s="277">
        <v>1555509.91</v>
      </c>
      <c r="C48" s="277">
        <v>707600.93000000017</v>
      </c>
      <c r="D48" s="277">
        <v>514710.11</v>
      </c>
      <c r="E48" s="277">
        <v>214485.31999999998</v>
      </c>
      <c r="F48" s="277">
        <v>2070220.02</v>
      </c>
      <c r="G48" s="277">
        <v>922086.25000000012</v>
      </c>
      <c r="R48" s="276"/>
      <c r="S48" s="277"/>
      <c r="T48" s="277"/>
      <c r="U48" s="277"/>
      <c r="V48" s="277"/>
      <c r="W48" s="277"/>
      <c r="X48" s="277"/>
    </row>
    <row r="49" spans="1:24" ht="15" customHeight="1" x14ac:dyDescent="0.25">
      <c r="A49" s="63" t="s">
        <v>43</v>
      </c>
      <c r="B49" s="277">
        <v>1585517.9299999995</v>
      </c>
      <c r="C49" s="277">
        <v>717347.34999999986</v>
      </c>
      <c r="D49" s="277">
        <v>532205.1399999999</v>
      </c>
      <c r="E49" s="277">
        <v>221238.88</v>
      </c>
      <c r="F49" s="277">
        <v>2117723.0699999994</v>
      </c>
      <c r="G49" s="277">
        <v>938586.22999999986</v>
      </c>
      <c r="R49" s="276"/>
      <c r="S49" s="277"/>
      <c r="T49" s="277"/>
      <c r="U49" s="277"/>
      <c r="V49" s="277"/>
      <c r="W49" s="277"/>
      <c r="X49" s="277"/>
    </row>
    <row r="50" spans="1:24" ht="15" customHeight="1" x14ac:dyDescent="0.25">
      <c r="A50" s="63" t="s">
        <v>411</v>
      </c>
      <c r="B50" s="277">
        <v>1599150.1099999999</v>
      </c>
      <c r="C50" s="277">
        <v>715112.79999999981</v>
      </c>
      <c r="D50" s="277">
        <v>533467.12999999977</v>
      </c>
      <c r="E50" s="277">
        <v>221510.41999999998</v>
      </c>
      <c r="F50" s="277">
        <v>2132617.2399999998</v>
      </c>
      <c r="G50" s="277">
        <v>936623.21999999974</v>
      </c>
      <c r="R50" s="276"/>
      <c r="S50" s="277"/>
      <c r="T50" s="277"/>
      <c r="U50" s="277"/>
      <c r="V50" s="277"/>
      <c r="W50" s="277"/>
      <c r="X50" s="277"/>
    </row>
    <row r="51" spans="1:24" ht="15" customHeight="1" x14ac:dyDescent="0.25">
      <c r="A51" s="63" t="s">
        <v>420</v>
      </c>
      <c r="B51" s="277">
        <v>1600577.4099999997</v>
      </c>
      <c r="C51" s="277">
        <v>711172.17</v>
      </c>
      <c r="D51" s="277">
        <v>543918.75000000023</v>
      </c>
      <c r="E51" s="277">
        <v>238744.96000000008</v>
      </c>
      <c r="F51" s="277">
        <v>2144496.16</v>
      </c>
      <c r="G51" s="277">
        <v>949917.13000000012</v>
      </c>
      <c r="H51" s="66"/>
    </row>
    <row r="52" spans="1:24" ht="15" customHeight="1" thickBot="1" x14ac:dyDescent="0.3">
      <c r="A52" s="266" t="s">
        <v>449</v>
      </c>
      <c r="B52" s="278">
        <v>1654925.9100000001</v>
      </c>
      <c r="C52" s="278">
        <v>747563.49</v>
      </c>
      <c r="D52" s="278">
        <v>575751.96000000008</v>
      </c>
      <c r="E52" s="278">
        <v>267739.51</v>
      </c>
      <c r="F52" s="278">
        <v>2230677.87</v>
      </c>
      <c r="G52" s="278">
        <v>1015303</v>
      </c>
      <c r="I52" s="41" t="s">
        <v>441</v>
      </c>
    </row>
    <row r="53" spans="1:24" x14ac:dyDescent="0.25">
      <c r="A53" s="63" t="s">
        <v>440</v>
      </c>
    </row>
    <row r="54" spans="1:24" x14ac:dyDescent="0.25">
      <c r="A54" s="71" t="s">
        <v>546</v>
      </c>
    </row>
    <row r="55" spans="1:24" x14ac:dyDescent="0.25">
      <c r="A55" s="63"/>
    </row>
    <row r="56" spans="1:24" x14ac:dyDescent="0.25">
      <c r="A56" s="38" t="s">
        <v>451</v>
      </c>
    </row>
    <row r="74" spans="9:9" x14ac:dyDescent="0.25">
      <c r="I74" s="38"/>
    </row>
  </sheetData>
  <mergeCells count="13">
    <mergeCell ref="A1:H1"/>
    <mergeCell ref="G35:G36"/>
    <mergeCell ref="A5:E5"/>
    <mergeCell ref="A13:E13"/>
    <mergeCell ref="A21:E21"/>
    <mergeCell ref="B34:C34"/>
    <mergeCell ref="D34:E34"/>
    <mergeCell ref="F34:G34"/>
    <mergeCell ref="B35:B36"/>
    <mergeCell ref="C35:C36"/>
    <mergeCell ref="D35:D36"/>
    <mergeCell ref="E35:E36"/>
    <mergeCell ref="F35:F36"/>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3073" r:id="rId4">
          <objectPr defaultSize="0" r:id="rId5">
            <anchor moveWithCells="1">
              <from>
                <xdr:col>0</xdr:col>
                <xdr:colOff>85725</xdr:colOff>
                <xdr:row>74</xdr:row>
                <xdr:rowOff>0</xdr:rowOff>
              </from>
              <to>
                <xdr:col>9</xdr:col>
                <xdr:colOff>390525</xdr:colOff>
                <xdr:row>92</xdr:row>
                <xdr:rowOff>19050</xdr:rowOff>
              </to>
            </anchor>
          </objectPr>
        </oleObject>
      </mc:Choice>
      <mc:Fallback>
        <oleObject progId="Word.Document.12" shapeId="3073"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L108"/>
  <sheetViews>
    <sheetView showGridLines="0" zoomScaleNormal="100" workbookViewId="0">
      <selection activeCell="G90" sqref="G90"/>
    </sheetView>
  </sheetViews>
  <sheetFormatPr defaultRowHeight="15" x14ac:dyDescent="0.25"/>
  <cols>
    <col min="1" max="1" width="10.7109375" style="39" customWidth="1"/>
    <col min="2" max="2" width="25.5703125" style="39" bestFit="1" customWidth="1"/>
    <col min="3" max="16384" width="9.140625" style="39"/>
  </cols>
  <sheetData>
    <row r="1" spans="1:7" x14ac:dyDescent="0.25">
      <c r="A1" s="359" t="s">
        <v>478</v>
      </c>
      <c r="B1" s="360"/>
      <c r="C1" s="360"/>
      <c r="D1" s="360"/>
      <c r="E1" s="360"/>
      <c r="F1" s="360"/>
      <c r="G1" s="360"/>
    </row>
    <row r="3" spans="1:7" s="68" customFormat="1" ht="14.25" x14ac:dyDescent="0.2">
      <c r="A3" s="40" t="s">
        <v>510</v>
      </c>
      <c r="G3" s="40" t="s">
        <v>452</v>
      </c>
    </row>
    <row r="4" spans="1:7" ht="22.5" x14ac:dyDescent="0.25">
      <c r="A4" s="269" t="s">
        <v>250</v>
      </c>
      <c r="B4" s="270" t="s">
        <v>159</v>
      </c>
      <c r="C4" s="271" t="s">
        <v>251</v>
      </c>
      <c r="D4" s="271" t="s">
        <v>252</v>
      </c>
      <c r="E4" s="271" t="s">
        <v>253</v>
      </c>
      <c r="G4" s="41" t="s">
        <v>291</v>
      </c>
    </row>
    <row r="5" spans="1:7" x14ac:dyDescent="0.25">
      <c r="A5" s="70">
        <v>1</v>
      </c>
      <c r="B5" s="71" t="s">
        <v>244</v>
      </c>
      <c r="C5" s="72">
        <v>0.69898941289701633</v>
      </c>
      <c r="D5" s="72">
        <v>0.43167128347183747</v>
      </c>
      <c r="E5" s="73">
        <v>0.74383126855738713</v>
      </c>
    </row>
    <row r="6" spans="1:7" x14ac:dyDescent="0.25">
      <c r="A6" s="70">
        <v>2</v>
      </c>
      <c r="B6" s="71" t="s">
        <v>234</v>
      </c>
      <c r="C6" s="72">
        <v>0.6705219454329775</v>
      </c>
      <c r="D6" s="72">
        <v>0.48079727758872143</v>
      </c>
      <c r="E6" s="73">
        <v>0.74336885060077085</v>
      </c>
      <c r="G6" s="41"/>
    </row>
    <row r="7" spans="1:7" x14ac:dyDescent="0.25">
      <c r="A7" s="70">
        <v>3</v>
      </c>
      <c r="B7" s="71" t="s">
        <v>203</v>
      </c>
      <c r="C7" s="72">
        <v>0.66148670297981416</v>
      </c>
      <c r="D7" s="72">
        <v>0.46560445118866972</v>
      </c>
      <c r="E7" s="73">
        <v>0.67527278315660055</v>
      </c>
    </row>
    <row r="8" spans="1:7" x14ac:dyDescent="0.25">
      <c r="A8" s="70">
        <v>4</v>
      </c>
      <c r="B8" s="71" t="s">
        <v>226</v>
      </c>
      <c r="C8" s="72">
        <v>0.66031200567283044</v>
      </c>
      <c r="D8" s="72">
        <v>0.4723053892215569</v>
      </c>
      <c r="E8" s="73">
        <v>0.67406380027739243</v>
      </c>
    </row>
    <row r="9" spans="1:7" x14ac:dyDescent="0.25">
      <c r="A9" s="70">
        <v>5</v>
      </c>
      <c r="B9" s="71" t="s">
        <v>174</v>
      </c>
      <c r="C9" s="72">
        <v>0.63404292487671876</v>
      </c>
      <c r="D9" s="72">
        <v>0.48119015508195573</v>
      </c>
      <c r="E9" s="73">
        <v>0.72619079753991111</v>
      </c>
    </row>
    <row r="10" spans="1:7" x14ac:dyDescent="0.25">
      <c r="A10" s="70">
        <v>6</v>
      </c>
      <c r="B10" s="71" t="s">
        <v>224</v>
      </c>
      <c r="C10" s="72">
        <v>0.60034538699042339</v>
      </c>
      <c r="D10" s="72">
        <v>0.3896972491163363</v>
      </c>
      <c r="E10" s="73">
        <v>0.6330312870203868</v>
      </c>
    </row>
    <row r="11" spans="1:7" x14ac:dyDescent="0.25">
      <c r="A11" s="70">
        <v>7</v>
      </c>
      <c r="B11" s="71" t="s">
        <v>186</v>
      </c>
      <c r="C11" s="72">
        <v>0.58420784571587125</v>
      </c>
      <c r="D11" s="72">
        <v>0.33356584566460956</v>
      </c>
      <c r="E11" s="73">
        <v>0.64616190265646278</v>
      </c>
    </row>
    <row r="12" spans="1:7" x14ac:dyDescent="0.25">
      <c r="A12" s="70">
        <v>8</v>
      </c>
      <c r="B12" s="71" t="s">
        <v>238</v>
      </c>
      <c r="C12" s="72">
        <v>0.57230192370394517</v>
      </c>
      <c r="D12" s="72">
        <v>0.37852494577006507</v>
      </c>
      <c r="E12" s="73">
        <v>0.57230192370394517</v>
      </c>
    </row>
    <row r="13" spans="1:7" x14ac:dyDescent="0.25">
      <c r="A13" s="70">
        <v>9</v>
      </c>
      <c r="B13" s="71" t="s">
        <v>196</v>
      </c>
      <c r="C13" s="72">
        <v>0.56521619008150292</v>
      </c>
      <c r="D13" s="72">
        <v>0.36717022103668751</v>
      </c>
      <c r="E13" s="73">
        <v>0.57498292442568644</v>
      </c>
    </row>
    <row r="14" spans="1:7" x14ac:dyDescent="0.25">
      <c r="A14" s="70">
        <v>10</v>
      </c>
      <c r="B14" s="71" t="s">
        <v>209</v>
      </c>
      <c r="C14" s="72">
        <v>0.56428130128993204</v>
      </c>
      <c r="D14" s="72">
        <v>0.35168362309375606</v>
      </c>
      <c r="E14" s="73">
        <v>0.58165981949018652</v>
      </c>
    </row>
    <row r="15" spans="1:7" x14ac:dyDescent="0.25">
      <c r="A15" s="70">
        <v>11</v>
      </c>
      <c r="B15" s="71" t="s">
        <v>217</v>
      </c>
      <c r="C15" s="72">
        <v>0.55168374816983889</v>
      </c>
      <c r="D15" s="72">
        <v>0.38620873981023651</v>
      </c>
      <c r="E15" s="73">
        <v>0.63034205231388329</v>
      </c>
    </row>
    <row r="16" spans="1:7" x14ac:dyDescent="0.25">
      <c r="A16" s="70">
        <v>12</v>
      </c>
      <c r="B16" s="71" t="s">
        <v>235</v>
      </c>
      <c r="C16" s="72">
        <v>0.54752825348401857</v>
      </c>
      <c r="D16" s="72">
        <v>0.40914440923494794</v>
      </c>
      <c r="E16" s="73">
        <v>0.60122212037885736</v>
      </c>
    </row>
    <row r="17" spans="1:7" x14ac:dyDescent="0.25">
      <c r="A17" s="70">
        <v>13</v>
      </c>
      <c r="B17" s="71" t="s">
        <v>172</v>
      </c>
      <c r="C17" s="72">
        <v>0.53838451607928739</v>
      </c>
      <c r="D17" s="72">
        <v>0.3544973624706052</v>
      </c>
      <c r="E17" s="73">
        <v>0.58985069485907526</v>
      </c>
    </row>
    <row r="18" spans="1:7" x14ac:dyDescent="0.25">
      <c r="A18" s="70">
        <v>14</v>
      </c>
      <c r="B18" s="71" t="s">
        <v>230</v>
      </c>
      <c r="C18" s="72">
        <v>0.53701211305518171</v>
      </c>
      <c r="D18" s="72">
        <v>0.34971644612476371</v>
      </c>
      <c r="E18" s="73">
        <v>0.53701211305518171</v>
      </c>
    </row>
    <row r="19" spans="1:7" x14ac:dyDescent="0.25">
      <c r="A19" s="70">
        <v>15</v>
      </c>
      <c r="B19" s="71" t="s">
        <v>189</v>
      </c>
      <c r="C19" s="72">
        <v>0.52661899555971103</v>
      </c>
      <c r="D19" s="72">
        <v>0.36135113711381445</v>
      </c>
      <c r="E19" s="73">
        <v>0.55984218753541326</v>
      </c>
    </row>
    <row r="20" spans="1:7" x14ac:dyDescent="0.25">
      <c r="A20" s="70">
        <v>16</v>
      </c>
      <c r="B20" s="71" t="s">
        <v>218</v>
      </c>
      <c r="C20" s="72">
        <v>0.52648202848536252</v>
      </c>
      <c r="D20" s="72">
        <v>0.32611907685264185</v>
      </c>
      <c r="E20" s="73">
        <v>0.56909032841858731</v>
      </c>
    </row>
    <row r="21" spans="1:7" x14ac:dyDescent="0.25">
      <c r="A21" s="70">
        <v>17</v>
      </c>
      <c r="B21" s="71" t="s">
        <v>212</v>
      </c>
      <c r="C21" s="72">
        <v>0.52401139155199028</v>
      </c>
      <c r="D21" s="72">
        <v>0.32222015849430413</v>
      </c>
      <c r="E21" s="73">
        <v>0.52401139155199028</v>
      </c>
      <c r="G21" s="41"/>
    </row>
    <row r="22" spans="1:7" x14ac:dyDescent="0.25">
      <c r="A22" s="70">
        <v>18</v>
      </c>
      <c r="B22" s="71" t="s">
        <v>182</v>
      </c>
      <c r="C22" s="72">
        <v>0.52387568102311899</v>
      </c>
      <c r="D22" s="72">
        <v>0.32771394786117569</v>
      </c>
      <c r="E22" s="73">
        <v>0.52387568102311899</v>
      </c>
    </row>
    <row r="23" spans="1:7" x14ac:dyDescent="0.25">
      <c r="A23" s="70">
        <v>19</v>
      </c>
      <c r="B23" s="71" t="s">
        <v>205</v>
      </c>
      <c r="C23" s="72">
        <v>0.5165760744037079</v>
      </c>
      <c r="D23" s="72">
        <v>0.30093520374081495</v>
      </c>
      <c r="E23" s="73">
        <v>0.54365742692268559</v>
      </c>
    </row>
    <row r="24" spans="1:7" x14ac:dyDescent="0.25">
      <c r="A24" s="70">
        <v>20</v>
      </c>
      <c r="B24" s="71" t="s">
        <v>168</v>
      </c>
      <c r="C24" s="72">
        <v>0.51547108587321822</v>
      </c>
      <c r="D24" s="72">
        <v>0.34840881463703521</v>
      </c>
      <c r="E24" s="73">
        <v>0.51547108587321822</v>
      </c>
    </row>
    <row r="25" spans="1:7" x14ac:dyDescent="0.25">
      <c r="A25" s="70">
        <v>21</v>
      </c>
      <c r="B25" s="71" t="s">
        <v>222</v>
      </c>
      <c r="C25" s="72">
        <v>0.51041502595764132</v>
      </c>
      <c r="D25" s="72">
        <v>0.42447757691750676</v>
      </c>
      <c r="E25" s="73">
        <v>0.60528813815040894</v>
      </c>
      <c r="G25" s="40" t="s">
        <v>536</v>
      </c>
    </row>
    <row r="26" spans="1:7" x14ac:dyDescent="0.25">
      <c r="A26" s="70">
        <v>22</v>
      </c>
      <c r="B26" s="71" t="s">
        <v>173</v>
      </c>
      <c r="C26" s="72">
        <v>0.50901465483995367</v>
      </c>
      <c r="D26" s="72">
        <v>0.35362061306086184</v>
      </c>
      <c r="E26" s="73">
        <v>0.535260432114257</v>
      </c>
    </row>
    <row r="27" spans="1:7" x14ac:dyDescent="0.25">
      <c r="A27" s="70">
        <v>23</v>
      </c>
      <c r="B27" s="71" t="s">
        <v>188</v>
      </c>
      <c r="C27" s="72">
        <v>0.502278470103384</v>
      </c>
      <c r="D27" s="72">
        <v>0.32743765052592083</v>
      </c>
      <c r="E27" s="73">
        <v>0.57747679638741045</v>
      </c>
    </row>
    <row r="28" spans="1:7" x14ac:dyDescent="0.25">
      <c r="A28" s="70">
        <v>24</v>
      </c>
      <c r="B28" s="71" t="s">
        <v>197</v>
      </c>
      <c r="C28" s="72">
        <v>0.50205235179328445</v>
      </c>
      <c r="D28" s="72">
        <v>0.33098273212186963</v>
      </c>
      <c r="E28" s="73">
        <v>0.57692527585615461</v>
      </c>
    </row>
    <row r="29" spans="1:7" x14ac:dyDescent="0.25">
      <c r="A29" s="70">
        <v>25</v>
      </c>
      <c r="B29" s="71" t="s">
        <v>162</v>
      </c>
      <c r="C29" s="72">
        <v>0.49357919807498718</v>
      </c>
      <c r="D29" s="72">
        <v>0.479357306036931</v>
      </c>
      <c r="E29" s="73">
        <v>0.57314116518276259</v>
      </c>
    </row>
    <row r="30" spans="1:7" x14ac:dyDescent="0.25">
      <c r="A30" s="70">
        <v>26</v>
      </c>
      <c r="B30" s="71" t="s">
        <v>231</v>
      </c>
      <c r="C30" s="72">
        <v>0.4920206236189541</v>
      </c>
      <c r="D30" s="72">
        <v>0.32781026640675764</v>
      </c>
      <c r="E30" s="73">
        <v>0.61910898379970547</v>
      </c>
    </row>
    <row r="31" spans="1:7" x14ac:dyDescent="0.25">
      <c r="A31" s="70">
        <v>27</v>
      </c>
      <c r="B31" s="71" t="s">
        <v>242</v>
      </c>
      <c r="C31" s="72">
        <v>0.49179941400330046</v>
      </c>
      <c r="D31" s="72">
        <v>0.345832881760052</v>
      </c>
      <c r="E31" s="73">
        <v>0.59220073776804893</v>
      </c>
    </row>
    <row r="32" spans="1:7" x14ac:dyDescent="0.25">
      <c r="A32" s="70">
        <v>28</v>
      </c>
      <c r="B32" s="71" t="s">
        <v>206</v>
      </c>
      <c r="C32" s="72">
        <v>0.48511246911975037</v>
      </c>
      <c r="D32" s="72">
        <v>0.25063866023275616</v>
      </c>
      <c r="E32" s="73">
        <v>0.57729565287006646</v>
      </c>
    </row>
    <row r="33" spans="1:7" x14ac:dyDescent="0.25">
      <c r="A33" s="70">
        <v>29</v>
      </c>
      <c r="B33" s="71" t="s">
        <v>204</v>
      </c>
      <c r="C33" s="72">
        <v>0.47677321856828409</v>
      </c>
      <c r="D33" s="72">
        <v>0.30918242830994508</v>
      </c>
      <c r="E33" s="73">
        <v>0.47677321856828409</v>
      </c>
    </row>
    <row r="34" spans="1:7" x14ac:dyDescent="0.25">
      <c r="A34" s="70">
        <v>30</v>
      </c>
      <c r="B34" s="71" t="s">
        <v>184</v>
      </c>
      <c r="C34" s="72">
        <v>0.47198358219517372</v>
      </c>
      <c r="D34" s="72">
        <v>0.29701333835821098</v>
      </c>
      <c r="E34" s="73">
        <v>0.48259817348431788</v>
      </c>
    </row>
    <row r="35" spans="1:7" x14ac:dyDescent="0.25">
      <c r="A35" s="70">
        <v>31</v>
      </c>
      <c r="B35" s="71" t="s">
        <v>181</v>
      </c>
      <c r="C35" s="72">
        <v>0.47178674514686741</v>
      </c>
      <c r="D35" s="72">
        <v>0.34119224932058023</v>
      </c>
      <c r="E35" s="73">
        <v>0.47178674514686741</v>
      </c>
    </row>
    <row r="36" spans="1:7" x14ac:dyDescent="0.25">
      <c r="A36" s="70">
        <v>32</v>
      </c>
      <c r="B36" s="71" t="s">
        <v>200</v>
      </c>
      <c r="C36" s="72">
        <v>0.46743041111173567</v>
      </c>
      <c r="D36" s="72">
        <v>0.31617675637558923</v>
      </c>
      <c r="E36" s="73">
        <v>0.46743041111173567</v>
      </c>
    </row>
    <row r="37" spans="1:7" x14ac:dyDescent="0.25">
      <c r="A37" s="70">
        <v>33</v>
      </c>
      <c r="B37" s="71" t="s">
        <v>247</v>
      </c>
      <c r="C37" s="72">
        <v>0.46565687370810882</v>
      </c>
      <c r="D37" s="72">
        <v>0.33797938663699911</v>
      </c>
      <c r="E37" s="73">
        <v>0.46565687370810882</v>
      </c>
    </row>
    <row r="38" spans="1:7" x14ac:dyDescent="0.25">
      <c r="A38" s="70">
        <v>34</v>
      </c>
      <c r="B38" s="71" t="s">
        <v>214</v>
      </c>
      <c r="C38" s="72">
        <v>0.4615131914315167</v>
      </c>
      <c r="D38" s="72">
        <v>0.29680646743967593</v>
      </c>
      <c r="E38" s="73">
        <v>0.58075540052149821</v>
      </c>
    </row>
    <row r="39" spans="1:7" x14ac:dyDescent="0.25">
      <c r="A39" s="70">
        <v>35</v>
      </c>
      <c r="B39" s="71" t="s">
        <v>167</v>
      </c>
      <c r="C39" s="72">
        <v>0.45644384391147141</v>
      </c>
      <c r="D39" s="72">
        <v>0.28973990093020974</v>
      </c>
      <c r="E39" s="73">
        <v>0.51224443743397274</v>
      </c>
    </row>
    <row r="40" spans="1:7" x14ac:dyDescent="0.25">
      <c r="A40" s="70">
        <v>36</v>
      </c>
      <c r="B40" s="71" t="s">
        <v>190</v>
      </c>
      <c r="C40" s="72">
        <v>0.45632798573975042</v>
      </c>
      <c r="D40" s="72">
        <v>0.33464345873104995</v>
      </c>
      <c r="E40" s="73">
        <v>0.50658654957245208</v>
      </c>
    </row>
    <row r="41" spans="1:7" x14ac:dyDescent="0.25">
      <c r="A41" s="70">
        <v>37</v>
      </c>
      <c r="B41" s="71" t="s">
        <v>191</v>
      </c>
      <c r="C41" s="72">
        <v>0.45471657905952551</v>
      </c>
      <c r="D41" s="72">
        <v>0.30104026769251779</v>
      </c>
      <c r="E41" s="73">
        <v>0.45471657905952551</v>
      </c>
    </row>
    <row r="42" spans="1:7" x14ac:dyDescent="0.25">
      <c r="A42" s="70">
        <v>38</v>
      </c>
      <c r="B42" s="71" t="s">
        <v>208</v>
      </c>
      <c r="C42" s="72">
        <v>0.44495989464862923</v>
      </c>
      <c r="D42" s="72">
        <v>0.31650658923386193</v>
      </c>
      <c r="E42" s="73">
        <v>0.57350030564469878</v>
      </c>
    </row>
    <row r="43" spans="1:7" x14ac:dyDescent="0.25">
      <c r="A43" s="70">
        <v>39</v>
      </c>
      <c r="B43" s="71" t="s">
        <v>195</v>
      </c>
      <c r="C43" s="72">
        <v>0.44473411683199038</v>
      </c>
      <c r="D43" s="72">
        <v>0.25935596589473386</v>
      </c>
      <c r="E43" s="73">
        <v>0.44473411683199038</v>
      </c>
    </row>
    <row r="44" spans="1:7" x14ac:dyDescent="0.25">
      <c r="A44" s="70">
        <v>40</v>
      </c>
      <c r="B44" s="71" t="s">
        <v>187</v>
      </c>
      <c r="C44" s="72">
        <v>0.44372103580683603</v>
      </c>
      <c r="D44" s="72">
        <v>0.29249645151201675</v>
      </c>
      <c r="E44" s="73">
        <v>0.45522108812033418</v>
      </c>
    </row>
    <row r="45" spans="1:7" x14ac:dyDescent="0.25">
      <c r="A45" s="70">
        <v>41</v>
      </c>
      <c r="B45" s="71" t="s">
        <v>219</v>
      </c>
      <c r="C45" s="72">
        <v>0.44191610098404582</v>
      </c>
      <c r="D45" s="72">
        <v>0.3060072075139752</v>
      </c>
      <c r="E45" s="73">
        <v>0.46210947568814886</v>
      </c>
      <c r="G45" s="40" t="s">
        <v>453</v>
      </c>
    </row>
    <row r="46" spans="1:7" x14ac:dyDescent="0.25">
      <c r="A46" s="70">
        <v>42</v>
      </c>
      <c r="B46" s="71" t="s">
        <v>175</v>
      </c>
      <c r="C46" s="72">
        <v>0.44067854735678608</v>
      </c>
      <c r="D46" s="72">
        <v>0.28414721229503909</v>
      </c>
      <c r="E46" s="73">
        <v>0.44980433981555007</v>
      </c>
    </row>
    <row r="47" spans="1:7" x14ac:dyDescent="0.25">
      <c r="A47" s="70">
        <v>43</v>
      </c>
      <c r="B47" s="71" t="s">
        <v>179</v>
      </c>
      <c r="C47" s="72">
        <v>0.43242687855332557</v>
      </c>
      <c r="D47" s="72">
        <v>0.32955740755724572</v>
      </c>
      <c r="E47" s="73">
        <v>0.49839578666989526</v>
      </c>
      <c r="G47" s="41"/>
    </row>
    <row r="48" spans="1:7" x14ac:dyDescent="0.25">
      <c r="A48" s="70">
        <v>44</v>
      </c>
      <c r="B48" s="71" t="s">
        <v>243</v>
      </c>
      <c r="C48" s="72">
        <v>0.42249631811487481</v>
      </c>
      <c r="D48" s="72">
        <v>0.26360061816545705</v>
      </c>
      <c r="E48" s="73">
        <v>0.44812420284118398</v>
      </c>
      <c r="G48" s="41"/>
    </row>
    <row r="49" spans="1:7" x14ac:dyDescent="0.25">
      <c r="A49" s="70">
        <v>45</v>
      </c>
      <c r="B49" s="71" t="s">
        <v>221</v>
      </c>
      <c r="C49" s="72">
        <v>0.41477720388689487</v>
      </c>
      <c r="D49" s="72">
        <v>0.2903999660326087</v>
      </c>
      <c r="E49" s="73">
        <v>0.41477720388689487</v>
      </c>
    </row>
    <row r="50" spans="1:7" x14ac:dyDescent="0.25">
      <c r="A50" s="70">
        <v>46</v>
      </c>
      <c r="B50" s="71" t="s">
        <v>232</v>
      </c>
      <c r="C50" s="72">
        <v>0.41387446908919301</v>
      </c>
      <c r="D50" s="72">
        <v>0.34198675496688741</v>
      </c>
      <c r="E50" s="73">
        <v>0.66915290356952584</v>
      </c>
    </row>
    <row r="51" spans="1:7" x14ac:dyDescent="0.25">
      <c r="A51" s="70">
        <v>47</v>
      </c>
      <c r="B51" s="71" t="s">
        <v>183</v>
      </c>
      <c r="C51" s="72">
        <v>0.4122098768407606</v>
      </c>
      <c r="D51" s="72">
        <v>0.34880243518197113</v>
      </c>
      <c r="E51" s="73">
        <v>0.54634146341463419</v>
      </c>
    </row>
    <row r="52" spans="1:7" x14ac:dyDescent="0.25">
      <c r="A52" s="70">
        <v>48</v>
      </c>
      <c r="B52" s="71" t="s">
        <v>193</v>
      </c>
      <c r="C52" s="72">
        <v>0.40652084193148991</v>
      </c>
      <c r="D52" s="72">
        <v>0.40652084193148991</v>
      </c>
      <c r="E52" s="73">
        <v>0.40749896992171403</v>
      </c>
    </row>
    <row r="53" spans="1:7" x14ac:dyDescent="0.25">
      <c r="A53" s="70">
        <v>49</v>
      </c>
      <c r="B53" s="71" t="s">
        <v>194</v>
      </c>
      <c r="C53" s="72">
        <v>0.38798849525200879</v>
      </c>
      <c r="D53" s="72">
        <v>0.22623376623376623</v>
      </c>
      <c r="E53" s="73">
        <v>0.44601938136661362</v>
      </c>
    </row>
    <row r="54" spans="1:7" x14ac:dyDescent="0.25">
      <c r="A54" s="70">
        <v>50</v>
      </c>
      <c r="B54" s="71" t="s">
        <v>240</v>
      </c>
      <c r="C54" s="72">
        <v>0.38564505619807787</v>
      </c>
      <c r="D54" s="72">
        <v>0.38564505619807787</v>
      </c>
      <c r="E54" s="73">
        <v>0.51085549270363728</v>
      </c>
    </row>
    <row r="55" spans="1:7" x14ac:dyDescent="0.25">
      <c r="A55" s="70">
        <v>51</v>
      </c>
      <c r="B55" s="71" t="s">
        <v>239</v>
      </c>
      <c r="C55" s="72">
        <v>0.38091225113241334</v>
      </c>
      <c r="D55" s="72">
        <v>0.38091225113241334</v>
      </c>
      <c r="E55" s="73">
        <v>0.38091225113241334</v>
      </c>
    </row>
    <row r="56" spans="1:7" x14ac:dyDescent="0.25">
      <c r="A56" s="70">
        <v>52</v>
      </c>
      <c r="B56" s="71" t="s">
        <v>176</v>
      </c>
      <c r="C56" s="72">
        <v>0.36977456319020108</v>
      </c>
      <c r="D56" s="72">
        <v>0.23689685256023085</v>
      </c>
      <c r="E56" s="73">
        <v>0.36977456319020108</v>
      </c>
    </row>
    <row r="57" spans="1:7" x14ac:dyDescent="0.25">
      <c r="A57" s="70">
        <v>53</v>
      </c>
      <c r="B57" s="71" t="s">
        <v>246</v>
      </c>
      <c r="C57" s="72">
        <v>0.36195524146054181</v>
      </c>
      <c r="D57" s="72">
        <v>0.35068723030206167</v>
      </c>
      <c r="E57" s="73">
        <v>0.36682770981064444</v>
      </c>
    </row>
    <row r="58" spans="1:7" x14ac:dyDescent="0.25">
      <c r="A58" s="70">
        <v>54</v>
      </c>
      <c r="B58" s="71" t="s">
        <v>233</v>
      </c>
      <c r="C58" s="72">
        <v>0.35849803489128285</v>
      </c>
      <c r="D58" s="72">
        <v>0.29077836824007502</v>
      </c>
      <c r="E58" s="73">
        <v>0.37004026100236015</v>
      </c>
    </row>
    <row r="59" spans="1:7" x14ac:dyDescent="0.25">
      <c r="A59" s="70">
        <v>55</v>
      </c>
      <c r="B59" s="71" t="s">
        <v>245</v>
      </c>
      <c r="C59" s="72">
        <v>0.35798004688262541</v>
      </c>
      <c r="D59" s="72">
        <v>0.27601015265063572</v>
      </c>
      <c r="E59" s="73">
        <v>0.41406854656171965</v>
      </c>
    </row>
    <row r="60" spans="1:7" x14ac:dyDescent="0.25">
      <c r="A60" s="70">
        <v>56</v>
      </c>
      <c r="B60" s="71" t="s">
        <v>223</v>
      </c>
      <c r="C60" s="72">
        <v>0.34772459132234274</v>
      </c>
      <c r="D60" s="72">
        <v>0.34772459132234274</v>
      </c>
      <c r="E60" s="73">
        <v>0.46252183496922311</v>
      </c>
    </row>
    <row r="61" spans="1:7" x14ac:dyDescent="0.25">
      <c r="A61" s="70">
        <v>57</v>
      </c>
      <c r="B61" s="71" t="s">
        <v>220</v>
      </c>
      <c r="C61" s="72">
        <v>0.34584189383950203</v>
      </c>
      <c r="D61" s="72">
        <v>0.33161196327942816</v>
      </c>
      <c r="E61" s="73">
        <v>0.40567465548667675</v>
      </c>
    </row>
    <row r="62" spans="1:7" x14ac:dyDescent="0.25">
      <c r="A62" s="70">
        <v>58</v>
      </c>
      <c r="B62" s="71" t="s">
        <v>211</v>
      </c>
      <c r="C62" s="72">
        <v>0.33554927094428327</v>
      </c>
      <c r="D62" s="72">
        <v>0.28010346199761244</v>
      </c>
      <c r="E62" s="73">
        <v>0.3266185901700418</v>
      </c>
    </row>
    <row r="63" spans="1:7" x14ac:dyDescent="0.25">
      <c r="A63" s="70">
        <v>59</v>
      </c>
      <c r="B63" s="71" t="s">
        <v>227</v>
      </c>
      <c r="C63" s="72">
        <v>0.33136106815214911</v>
      </c>
      <c r="D63" s="72">
        <v>0.33136106815214911</v>
      </c>
      <c r="E63" s="73">
        <v>0.34480418791325612</v>
      </c>
    </row>
    <row r="64" spans="1:7" x14ac:dyDescent="0.25">
      <c r="A64" s="70">
        <v>60</v>
      </c>
      <c r="B64" s="71" t="s">
        <v>210</v>
      </c>
      <c r="C64" s="72">
        <v>0.33043671230355798</v>
      </c>
      <c r="D64" s="72">
        <v>0.33043671230355798</v>
      </c>
      <c r="E64" s="73">
        <v>0.33043671230355798</v>
      </c>
      <c r="G64" s="38" t="s">
        <v>454</v>
      </c>
    </row>
    <row r="65" spans="1:5" x14ac:dyDescent="0.25">
      <c r="A65" s="70">
        <v>61</v>
      </c>
      <c r="B65" s="71" t="s">
        <v>170</v>
      </c>
      <c r="C65" s="72">
        <v>0.3240183945896849</v>
      </c>
      <c r="D65" s="72">
        <v>0.3240183945896849</v>
      </c>
      <c r="E65" s="73">
        <v>0.48896272243030775</v>
      </c>
    </row>
    <row r="66" spans="1:5" x14ac:dyDescent="0.25">
      <c r="A66" s="70">
        <v>62</v>
      </c>
      <c r="B66" s="71" t="s">
        <v>236</v>
      </c>
      <c r="C66" s="72">
        <v>0.32395036444533787</v>
      </c>
      <c r="D66" s="72">
        <v>0.2898200194350633</v>
      </c>
      <c r="E66" s="73">
        <v>0.37360847965215271</v>
      </c>
    </row>
    <row r="67" spans="1:5" x14ac:dyDescent="0.25">
      <c r="A67" s="70">
        <v>63</v>
      </c>
      <c r="B67" s="71" t="s">
        <v>237</v>
      </c>
      <c r="C67" s="72">
        <v>0.32186155651153697</v>
      </c>
      <c r="D67" s="72">
        <v>0.32186155651153697</v>
      </c>
      <c r="E67" s="73">
        <v>0.32186155651153697</v>
      </c>
    </row>
    <row r="68" spans="1:5" x14ac:dyDescent="0.25">
      <c r="A68" s="70">
        <v>64</v>
      </c>
      <c r="B68" s="71" t="s">
        <v>225</v>
      </c>
      <c r="C68" s="72">
        <v>0.32020068905900845</v>
      </c>
      <c r="D68" s="72">
        <v>0.32020068905900845</v>
      </c>
      <c r="E68" s="73">
        <v>0.43733619472246371</v>
      </c>
    </row>
    <row r="69" spans="1:5" x14ac:dyDescent="0.25">
      <c r="A69" s="70">
        <v>65</v>
      </c>
      <c r="B69" s="71" t="s">
        <v>215</v>
      </c>
      <c r="C69" s="72">
        <v>0.31339623050628146</v>
      </c>
      <c r="D69" s="72">
        <v>0.31339623050628146</v>
      </c>
      <c r="E69" s="73">
        <v>0.48981710458190014</v>
      </c>
    </row>
    <row r="70" spans="1:5" x14ac:dyDescent="0.25">
      <c r="A70" s="70">
        <v>66</v>
      </c>
      <c r="B70" s="71" t="s">
        <v>228</v>
      </c>
      <c r="C70" s="72">
        <v>0.30100802688071682</v>
      </c>
      <c r="D70" s="72">
        <v>0.30100802688071682</v>
      </c>
      <c r="E70" s="73">
        <v>0.31391497211777564</v>
      </c>
    </row>
    <row r="71" spans="1:5" x14ac:dyDescent="0.25">
      <c r="A71" s="70">
        <v>67</v>
      </c>
      <c r="B71" s="71" t="s">
        <v>216</v>
      </c>
      <c r="C71" s="72">
        <v>0.2971194333198981</v>
      </c>
      <c r="D71" s="72">
        <v>0.2971194333198981</v>
      </c>
      <c r="E71" s="73">
        <v>0.38192581197354625</v>
      </c>
    </row>
    <row r="72" spans="1:5" x14ac:dyDescent="0.25">
      <c r="A72" s="70">
        <v>68</v>
      </c>
      <c r="B72" s="71" t="s">
        <v>192</v>
      </c>
      <c r="C72" s="72">
        <v>0.28984275393115172</v>
      </c>
      <c r="D72" s="72">
        <v>0.28984275393115172</v>
      </c>
      <c r="E72" s="73">
        <v>0.42986469077534067</v>
      </c>
    </row>
    <row r="73" spans="1:5" x14ac:dyDescent="0.25">
      <c r="A73" s="70">
        <v>69</v>
      </c>
      <c r="B73" s="71" t="s">
        <v>202</v>
      </c>
      <c r="C73" s="72">
        <v>0.28690262410936684</v>
      </c>
      <c r="D73" s="72">
        <v>0.22288996906760938</v>
      </c>
      <c r="E73" s="73">
        <v>0.35683385579937305</v>
      </c>
    </row>
    <row r="74" spans="1:5" x14ac:dyDescent="0.25">
      <c r="A74" s="70">
        <v>70</v>
      </c>
      <c r="B74" s="71" t="s">
        <v>229</v>
      </c>
      <c r="C74" s="72">
        <v>0.26893233175773423</v>
      </c>
      <c r="D74" s="72">
        <v>0.22612662042534371</v>
      </c>
      <c r="E74" s="73">
        <v>0.26893233175773423</v>
      </c>
    </row>
    <row r="75" spans="1:5" x14ac:dyDescent="0.25">
      <c r="A75" s="70">
        <v>71</v>
      </c>
      <c r="B75" s="71" t="s">
        <v>213</v>
      </c>
      <c r="C75" s="72">
        <v>0.25700178788207012</v>
      </c>
      <c r="D75" s="72">
        <v>0.25514262272842531</v>
      </c>
      <c r="E75" s="73">
        <v>0.25700178788207012</v>
      </c>
    </row>
    <row r="76" spans="1:5" x14ac:dyDescent="0.25">
      <c r="A76" s="70">
        <v>72</v>
      </c>
      <c r="B76" s="71" t="s">
        <v>201</v>
      </c>
      <c r="C76" s="72">
        <v>0.2415795586527294</v>
      </c>
      <c r="D76" s="72">
        <v>0.2415795586527294</v>
      </c>
      <c r="E76" s="73">
        <v>0.3879400124973964</v>
      </c>
    </row>
    <row r="77" spans="1:5" x14ac:dyDescent="0.25">
      <c r="A77" s="70">
        <v>73</v>
      </c>
      <c r="B77" s="71" t="s">
        <v>165</v>
      </c>
      <c r="C77" s="72">
        <v>0.2366370768520781</v>
      </c>
      <c r="D77" s="72">
        <v>0.2366370768520781</v>
      </c>
      <c r="E77" s="73">
        <v>0.34804785310210518</v>
      </c>
    </row>
    <row r="78" spans="1:5" x14ac:dyDescent="0.25">
      <c r="A78" s="70">
        <v>74</v>
      </c>
      <c r="B78" s="71" t="s">
        <v>177</v>
      </c>
      <c r="C78" s="72">
        <v>0.23495536999712063</v>
      </c>
      <c r="D78" s="72">
        <v>0.23495536999712063</v>
      </c>
      <c r="E78" s="73">
        <v>0.39310187300137051</v>
      </c>
    </row>
    <row r="79" spans="1:5" x14ac:dyDescent="0.25">
      <c r="A79" s="70">
        <v>75</v>
      </c>
      <c r="B79" s="71" t="s">
        <v>248</v>
      </c>
      <c r="C79" s="72">
        <v>0.22937710437710437</v>
      </c>
      <c r="D79" s="72">
        <v>0.22937710437710437</v>
      </c>
      <c r="E79" s="73">
        <v>0.40280495759947815</v>
      </c>
    </row>
    <row r="80" spans="1:5" x14ac:dyDescent="0.25">
      <c r="A80" s="70">
        <v>76</v>
      </c>
      <c r="B80" s="71" t="s">
        <v>198</v>
      </c>
      <c r="C80" s="72">
        <v>0.2143823699980669</v>
      </c>
      <c r="D80" s="72">
        <v>0.2143823699980669</v>
      </c>
      <c r="E80" s="73">
        <v>0.4703505799556888</v>
      </c>
    </row>
    <row r="81" spans="1:12" x14ac:dyDescent="0.25">
      <c r="A81" s="70">
        <v>77</v>
      </c>
      <c r="B81" s="71" t="s">
        <v>207</v>
      </c>
      <c r="C81" s="72">
        <v>0.19667123650095003</v>
      </c>
      <c r="D81" s="72">
        <v>0.19667123650095003</v>
      </c>
      <c r="E81" s="73">
        <v>0.33791080132120493</v>
      </c>
    </row>
    <row r="82" spans="1:12" x14ac:dyDescent="0.25">
      <c r="A82" s="70">
        <v>78</v>
      </c>
      <c r="B82" s="71" t="s">
        <v>241</v>
      </c>
      <c r="C82" s="72">
        <v>0.17753623188405798</v>
      </c>
      <c r="D82" s="72">
        <v>0.17753623188405798</v>
      </c>
      <c r="E82" s="73">
        <v>0.40419947506561682</v>
      </c>
    </row>
    <row r="83" spans="1:12" x14ac:dyDescent="0.25">
      <c r="A83" s="70">
        <v>79</v>
      </c>
      <c r="B83" s="71" t="s">
        <v>199</v>
      </c>
      <c r="C83" s="72">
        <v>0.16038134051379083</v>
      </c>
      <c r="D83" s="72">
        <v>0.16038134051379083</v>
      </c>
      <c r="E83" s="73">
        <v>0.18054699809514851</v>
      </c>
    </row>
    <row r="84" spans="1:12" x14ac:dyDescent="0.25">
      <c r="A84" s="272"/>
      <c r="B84" s="273" t="s">
        <v>10</v>
      </c>
      <c r="C84" s="274">
        <v>0.45515446835898354</v>
      </c>
      <c r="D84" s="274">
        <v>0.31264986213036133</v>
      </c>
      <c r="E84" s="275">
        <v>0.49319554439646307</v>
      </c>
      <c r="G84" s="41" t="s">
        <v>439</v>
      </c>
    </row>
    <row r="85" spans="1:12" x14ac:dyDescent="0.25">
      <c r="A85" s="57" t="s">
        <v>548</v>
      </c>
    </row>
    <row r="86" spans="1:12" x14ac:dyDescent="0.25">
      <c r="A86" s="57" t="s">
        <v>549</v>
      </c>
    </row>
    <row r="87" spans="1:12" x14ac:dyDescent="0.25">
      <c r="A87" s="57" t="s">
        <v>550</v>
      </c>
    </row>
    <row r="89" spans="1:12" s="68" customFormat="1" thickBot="1" x14ac:dyDescent="0.25">
      <c r="A89" s="40" t="s">
        <v>513</v>
      </c>
      <c r="F89" s="38"/>
      <c r="G89" s="85"/>
      <c r="H89" s="85"/>
      <c r="I89" s="85"/>
      <c r="J89" s="85"/>
      <c r="K89" s="85"/>
      <c r="L89" s="85"/>
    </row>
    <row r="90" spans="1:12" ht="45.75" thickBot="1" x14ac:dyDescent="0.3">
      <c r="A90" s="267" t="s">
        <v>281</v>
      </c>
      <c r="B90" s="268" t="s">
        <v>20</v>
      </c>
      <c r="C90" s="268" t="s">
        <v>28</v>
      </c>
      <c r="D90" s="268" t="s">
        <v>14</v>
      </c>
      <c r="F90" s="86"/>
    </row>
    <row r="91" spans="1:12" x14ac:dyDescent="0.25">
      <c r="A91" s="368" t="s">
        <v>373</v>
      </c>
      <c r="B91" s="366" t="s">
        <v>282</v>
      </c>
      <c r="C91" s="366" t="s">
        <v>282</v>
      </c>
      <c r="D91" s="366" t="s">
        <v>282</v>
      </c>
    </row>
    <row r="92" spans="1:12" ht="15.75" thickBot="1" x14ac:dyDescent="0.3">
      <c r="A92" s="369"/>
      <c r="B92" s="367"/>
      <c r="C92" s="367"/>
      <c r="D92" s="367"/>
    </row>
    <row r="93" spans="1:12" x14ac:dyDescent="0.25">
      <c r="A93" s="241" t="s">
        <v>67</v>
      </c>
      <c r="B93" s="78">
        <v>35</v>
      </c>
      <c r="C93" s="78">
        <v>23</v>
      </c>
      <c r="D93" s="78">
        <v>32</v>
      </c>
    </row>
    <row r="94" spans="1:12" x14ac:dyDescent="0.25">
      <c r="A94" s="241" t="s">
        <v>68</v>
      </c>
      <c r="B94" s="78">
        <v>35</v>
      </c>
      <c r="C94" s="78">
        <v>29</v>
      </c>
      <c r="D94" s="78">
        <v>34</v>
      </c>
    </row>
    <row r="95" spans="1:12" x14ac:dyDescent="0.25">
      <c r="A95" s="241" t="s">
        <v>69</v>
      </c>
      <c r="B95" s="78">
        <v>39</v>
      </c>
      <c r="C95" s="78">
        <v>35</v>
      </c>
      <c r="D95" s="78">
        <v>38</v>
      </c>
    </row>
    <row r="96" spans="1:12" x14ac:dyDescent="0.25">
      <c r="A96" s="241" t="s">
        <v>70</v>
      </c>
      <c r="B96" s="78">
        <v>42</v>
      </c>
      <c r="C96" s="78">
        <v>35</v>
      </c>
      <c r="D96" s="78">
        <v>40</v>
      </c>
    </row>
    <row r="97" spans="1:4" x14ac:dyDescent="0.25">
      <c r="A97" s="241" t="s">
        <v>71</v>
      </c>
      <c r="B97" s="78">
        <v>43</v>
      </c>
      <c r="C97" s="78">
        <v>36</v>
      </c>
      <c r="D97" s="78">
        <v>41</v>
      </c>
    </row>
    <row r="98" spans="1:4" x14ac:dyDescent="0.25">
      <c r="A98" s="241" t="s">
        <v>72</v>
      </c>
      <c r="B98" s="78">
        <v>44</v>
      </c>
      <c r="C98" s="78">
        <v>39</v>
      </c>
      <c r="D98" s="78">
        <v>42</v>
      </c>
    </row>
    <row r="99" spans="1:4" x14ac:dyDescent="0.25">
      <c r="A99" s="241" t="s">
        <v>73</v>
      </c>
      <c r="B99" s="78">
        <v>44</v>
      </c>
      <c r="C99" s="78">
        <v>40</v>
      </c>
      <c r="D99" s="78">
        <v>43</v>
      </c>
    </row>
    <row r="100" spans="1:4" x14ac:dyDescent="0.25">
      <c r="A100" s="241" t="s">
        <v>74</v>
      </c>
      <c r="B100" s="78">
        <v>45</v>
      </c>
      <c r="C100" s="78">
        <v>41</v>
      </c>
      <c r="D100" s="78">
        <v>44</v>
      </c>
    </row>
    <row r="101" spans="1:4" x14ac:dyDescent="0.25">
      <c r="A101" s="241" t="s">
        <v>75</v>
      </c>
      <c r="B101" s="78">
        <v>46</v>
      </c>
      <c r="C101" s="78">
        <v>42</v>
      </c>
      <c r="D101" s="78">
        <v>45</v>
      </c>
    </row>
    <row r="102" spans="1:4" x14ac:dyDescent="0.25">
      <c r="A102" s="241" t="s">
        <v>76</v>
      </c>
      <c r="B102" s="78">
        <v>46</v>
      </c>
      <c r="C102" s="78">
        <v>42</v>
      </c>
      <c r="D102" s="78">
        <v>45</v>
      </c>
    </row>
    <row r="103" spans="1:4" x14ac:dyDescent="0.25">
      <c r="A103" s="241" t="s">
        <v>46</v>
      </c>
      <c r="B103" s="78">
        <v>45</v>
      </c>
      <c r="C103" s="78">
        <v>42</v>
      </c>
      <c r="D103" s="78">
        <v>44</v>
      </c>
    </row>
    <row r="104" spans="1:4" x14ac:dyDescent="0.25">
      <c r="A104" s="70" t="s">
        <v>43</v>
      </c>
      <c r="B104" s="70">
        <v>45</v>
      </c>
      <c r="C104" s="70">
        <v>42</v>
      </c>
      <c r="D104" s="70">
        <v>45</v>
      </c>
    </row>
    <row r="105" spans="1:4" x14ac:dyDescent="0.25">
      <c r="A105" s="70" t="s">
        <v>411</v>
      </c>
      <c r="B105" s="70">
        <v>45</v>
      </c>
      <c r="C105" s="70">
        <v>42</v>
      </c>
      <c r="D105" s="70">
        <v>44</v>
      </c>
    </row>
    <row r="106" spans="1:4" x14ac:dyDescent="0.25">
      <c r="A106" s="70" t="s">
        <v>420</v>
      </c>
      <c r="B106" s="70">
        <v>45</v>
      </c>
      <c r="C106" s="70">
        <v>42</v>
      </c>
      <c r="D106" s="70">
        <v>44</v>
      </c>
    </row>
    <row r="107" spans="1:4" ht="15.75" thickBot="1" x14ac:dyDescent="0.3">
      <c r="A107" s="242" t="s">
        <v>449</v>
      </c>
      <c r="B107" s="83">
        <v>45</v>
      </c>
      <c r="C107" s="83">
        <v>47</v>
      </c>
      <c r="D107" s="83">
        <v>46</v>
      </c>
    </row>
    <row r="108" spans="1:4" x14ac:dyDescent="0.25">
      <c r="A108" s="41" t="s">
        <v>439</v>
      </c>
    </row>
  </sheetData>
  <sortState ref="B5:E83">
    <sortCondition descending="1" ref="C5:C83"/>
  </sortState>
  <mergeCells count="5">
    <mergeCell ref="B91:B92"/>
    <mergeCell ref="C91:C92"/>
    <mergeCell ref="D91:D92"/>
    <mergeCell ref="A91:A92"/>
    <mergeCell ref="A1:G1"/>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4097" r:id="rId4">
          <objectPr defaultSize="0" r:id="rId5">
            <anchor moveWithCells="1">
              <from>
                <xdr:col>0</xdr:col>
                <xdr:colOff>66675</xdr:colOff>
                <xdr:row>109</xdr:row>
                <xdr:rowOff>28575</xdr:rowOff>
              </from>
              <to>
                <xdr:col>10</xdr:col>
                <xdr:colOff>600075</xdr:colOff>
                <xdr:row>127</xdr:row>
                <xdr:rowOff>47625</xdr:rowOff>
              </to>
            </anchor>
          </objectPr>
        </oleObject>
      </mc:Choice>
      <mc:Fallback>
        <oleObject progId="Word.Document.12" shapeId="4097"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J79"/>
  <sheetViews>
    <sheetView showGridLines="0" zoomScaleNormal="100" workbookViewId="0">
      <selection activeCell="H69" sqref="H69"/>
    </sheetView>
  </sheetViews>
  <sheetFormatPr defaultRowHeight="15" x14ac:dyDescent="0.25"/>
  <cols>
    <col min="1" max="1" width="45.42578125" style="39" customWidth="1"/>
    <col min="2" max="5" width="13" style="39" customWidth="1"/>
    <col min="6" max="6" width="13.85546875" style="39" customWidth="1"/>
    <col min="7" max="7" width="13.7109375" style="39" customWidth="1"/>
    <col min="8" max="8" width="68" style="39" customWidth="1"/>
    <col min="9" max="9" width="9.140625" style="39" customWidth="1"/>
    <col min="10" max="16384" width="9.140625" style="39"/>
  </cols>
  <sheetData>
    <row r="1" spans="1:10" s="85" customFormat="1" ht="15.75" customHeight="1" x14ac:dyDescent="0.2">
      <c r="A1" s="359" t="s">
        <v>479</v>
      </c>
      <c r="B1" s="372"/>
      <c r="C1" s="372"/>
      <c r="D1" s="372"/>
      <c r="E1" s="87"/>
    </row>
    <row r="2" spans="1:10" ht="15" customHeight="1" x14ac:dyDescent="0.25"/>
    <row r="3" spans="1:10" s="85" customFormat="1" ht="25.5" customHeight="1" x14ac:dyDescent="0.25">
      <c r="A3" s="373" t="s">
        <v>408</v>
      </c>
      <c r="B3" s="374"/>
      <c r="C3" s="374"/>
      <c r="D3" s="374"/>
      <c r="E3" s="374"/>
      <c r="F3" s="374"/>
      <c r="G3" s="374"/>
      <c r="I3" s="88"/>
    </row>
    <row r="4" spans="1:10" s="85" customFormat="1" ht="15.75" customHeight="1" thickBot="1" x14ac:dyDescent="0.3">
      <c r="A4" s="38" t="s">
        <v>539</v>
      </c>
      <c r="I4" s="89"/>
      <c r="J4" s="88"/>
    </row>
    <row r="5" spans="1:10" ht="60" customHeight="1" thickTop="1" thickBot="1" x14ac:dyDescent="0.3">
      <c r="A5" s="55"/>
      <c r="B5" s="90" t="s">
        <v>552</v>
      </c>
      <c r="C5" s="90" t="s">
        <v>92</v>
      </c>
      <c r="D5" s="90" t="s">
        <v>93</v>
      </c>
      <c r="E5" s="90" t="s">
        <v>94</v>
      </c>
      <c r="F5" s="90" t="s">
        <v>95</v>
      </c>
      <c r="G5" s="90" t="s">
        <v>379</v>
      </c>
      <c r="H5" s="375" t="s">
        <v>396</v>
      </c>
    </row>
    <row r="6" spans="1:10" x14ac:dyDescent="0.25">
      <c r="A6" s="378" t="s">
        <v>386</v>
      </c>
      <c r="B6" s="379"/>
      <c r="C6" s="379"/>
      <c r="D6" s="379"/>
      <c r="E6" s="379"/>
      <c r="F6" s="379"/>
      <c r="G6" s="379"/>
      <c r="H6" s="376"/>
    </row>
    <row r="7" spans="1:10" x14ac:dyDescent="0.25">
      <c r="A7" s="76" t="s">
        <v>374</v>
      </c>
      <c r="B7" s="54">
        <v>4746</v>
      </c>
      <c r="C7" s="54">
        <v>80682000</v>
      </c>
      <c r="D7" s="54">
        <v>80682</v>
      </c>
      <c r="E7" s="54">
        <v>121055</v>
      </c>
      <c r="F7" s="54">
        <v>21232</v>
      </c>
      <c r="G7" s="54">
        <v>278906250</v>
      </c>
      <c r="H7" s="376"/>
    </row>
    <row r="8" spans="1:10" ht="15.75" thickBot="1" x14ac:dyDescent="0.3">
      <c r="A8" s="76" t="s">
        <v>375</v>
      </c>
      <c r="B8" s="54">
        <v>11818</v>
      </c>
      <c r="C8" s="54">
        <v>20090600</v>
      </c>
      <c r="D8" s="54">
        <v>20091</v>
      </c>
      <c r="E8" s="54">
        <v>30144</v>
      </c>
      <c r="F8" s="54">
        <v>5287</v>
      </c>
      <c r="G8" s="54">
        <v>69450360</v>
      </c>
      <c r="H8" s="377"/>
    </row>
    <row r="9" spans="1:10" ht="15.75" thickTop="1" x14ac:dyDescent="0.25">
      <c r="A9" s="105"/>
      <c r="B9" s="91"/>
      <c r="C9" s="91"/>
      <c r="D9" s="91"/>
      <c r="E9" s="91"/>
      <c r="F9" s="91"/>
      <c r="G9" s="91"/>
    </row>
    <row r="10" spans="1:10" x14ac:dyDescent="0.25">
      <c r="A10" s="92" t="s">
        <v>387</v>
      </c>
      <c r="B10" s="93"/>
      <c r="C10" s="93"/>
      <c r="D10" s="93"/>
      <c r="E10" s="93"/>
      <c r="F10" s="93"/>
      <c r="G10" s="93"/>
    </row>
    <row r="11" spans="1:10" x14ac:dyDescent="0.25">
      <c r="A11" s="76" t="s">
        <v>376</v>
      </c>
      <c r="B11" s="54">
        <v>109500</v>
      </c>
      <c r="C11" s="54">
        <v>18615000</v>
      </c>
      <c r="D11" s="54">
        <v>18615</v>
      </c>
      <c r="E11" s="54">
        <v>27930</v>
      </c>
      <c r="F11" s="54">
        <v>4899</v>
      </c>
      <c r="G11" s="54">
        <v>64349419</v>
      </c>
    </row>
    <row r="12" spans="1:10" x14ac:dyDescent="0.25">
      <c r="A12" s="76" t="s">
        <v>377</v>
      </c>
      <c r="B12" s="54">
        <v>25327</v>
      </c>
      <c r="C12" s="54">
        <v>32925100</v>
      </c>
      <c r="D12" s="54">
        <v>32925</v>
      </c>
      <c r="E12" s="54">
        <v>49401</v>
      </c>
      <c r="F12" s="54">
        <v>8665</v>
      </c>
      <c r="G12" s="54">
        <v>113817409</v>
      </c>
    </row>
    <row r="13" spans="1:10" x14ac:dyDescent="0.25">
      <c r="A13" s="76" t="s">
        <v>378</v>
      </c>
      <c r="B13" s="54">
        <v>206828</v>
      </c>
      <c r="C13" s="54">
        <v>93072600</v>
      </c>
      <c r="D13" s="54">
        <v>93073</v>
      </c>
      <c r="E13" s="54">
        <v>139645</v>
      </c>
      <c r="F13" s="54">
        <v>24493</v>
      </c>
      <c r="G13" s="54">
        <v>321738800</v>
      </c>
    </row>
    <row r="14" spans="1:10" x14ac:dyDescent="0.25">
      <c r="A14" s="105"/>
      <c r="B14" s="91"/>
      <c r="C14" s="91"/>
      <c r="D14" s="91"/>
      <c r="E14" s="91"/>
      <c r="F14" s="91"/>
      <c r="G14" s="91"/>
    </row>
    <row r="15" spans="1:10" x14ac:dyDescent="0.25">
      <c r="A15" s="92" t="s">
        <v>388</v>
      </c>
      <c r="B15" s="93"/>
      <c r="C15" s="93"/>
      <c r="D15" s="93"/>
      <c r="E15" s="93"/>
      <c r="F15" s="93"/>
      <c r="G15" s="93"/>
    </row>
    <row r="16" spans="1:10" x14ac:dyDescent="0.25">
      <c r="A16" s="76" t="s">
        <v>381</v>
      </c>
      <c r="B16" s="54">
        <v>462599</v>
      </c>
      <c r="C16" s="54">
        <v>106397770</v>
      </c>
      <c r="D16" s="54">
        <v>106398</v>
      </c>
      <c r="E16" s="54">
        <v>159638</v>
      </c>
      <c r="F16" s="54">
        <v>27999</v>
      </c>
      <c r="G16" s="54">
        <v>367802026</v>
      </c>
    </row>
    <row r="17" spans="1:8" x14ac:dyDescent="0.25">
      <c r="A17" s="239"/>
      <c r="B17" s="54"/>
      <c r="C17" s="54"/>
      <c r="D17" s="54"/>
      <c r="E17" s="54"/>
      <c r="F17" s="54"/>
      <c r="G17" s="54"/>
    </row>
    <row r="18" spans="1:8" x14ac:dyDescent="0.25">
      <c r="A18" s="92" t="s">
        <v>419</v>
      </c>
      <c r="B18" s="93"/>
      <c r="C18" s="93"/>
      <c r="D18" s="93"/>
      <c r="E18" s="93"/>
      <c r="F18" s="93"/>
      <c r="G18" s="93"/>
    </row>
    <row r="19" spans="1:8" x14ac:dyDescent="0.25">
      <c r="A19" s="76" t="s">
        <v>382</v>
      </c>
      <c r="B19" s="54">
        <v>172565</v>
      </c>
      <c r="C19" s="54">
        <v>91459450</v>
      </c>
      <c r="D19" s="54">
        <v>91459</v>
      </c>
      <c r="E19" s="54">
        <v>137225</v>
      </c>
      <c r="F19" s="54">
        <v>24068</v>
      </c>
      <c r="G19" s="54">
        <v>316162369</v>
      </c>
    </row>
    <row r="20" spans="1:8" x14ac:dyDescent="0.25">
      <c r="A20" s="105"/>
      <c r="B20" s="91"/>
      <c r="C20" s="91"/>
      <c r="D20" s="91"/>
      <c r="E20" s="91"/>
      <c r="F20" s="91"/>
      <c r="G20" s="91"/>
    </row>
    <row r="21" spans="1:8" x14ac:dyDescent="0.25">
      <c r="A21" s="92" t="s">
        <v>389</v>
      </c>
      <c r="B21" s="93"/>
      <c r="C21" s="93"/>
      <c r="D21" s="93"/>
      <c r="E21" s="93"/>
      <c r="F21" s="93"/>
      <c r="G21" s="93"/>
    </row>
    <row r="22" spans="1:8" x14ac:dyDescent="0.25">
      <c r="A22" s="76" t="s">
        <v>383</v>
      </c>
      <c r="B22" s="54">
        <v>16131</v>
      </c>
      <c r="C22" s="54">
        <v>19357200</v>
      </c>
      <c r="D22" s="54">
        <v>19357</v>
      </c>
      <c r="E22" s="54">
        <v>29043</v>
      </c>
      <c r="F22" s="54">
        <v>5094</v>
      </c>
      <c r="G22" s="54">
        <v>66915100</v>
      </c>
    </row>
    <row r="23" spans="1:8" x14ac:dyDescent="0.25">
      <c r="A23" s="94" t="s">
        <v>384</v>
      </c>
      <c r="B23" s="95">
        <v>18672</v>
      </c>
      <c r="C23" s="95">
        <v>15284366</v>
      </c>
      <c r="D23" s="95">
        <v>15284</v>
      </c>
      <c r="E23" s="95">
        <v>22933</v>
      </c>
      <c r="F23" s="95">
        <v>4022</v>
      </c>
      <c r="G23" s="95">
        <v>52835888</v>
      </c>
    </row>
    <row r="24" spans="1:8" ht="15.75" thickBot="1" x14ac:dyDescent="0.3">
      <c r="A24" s="106"/>
      <c r="B24" s="96"/>
      <c r="C24" s="96"/>
      <c r="D24" s="96"/>
      <c r="E24" s="96"/>
      <c r="F24" s="96"/>
      <c r="G24" s="96"/>
    </row>
    <row r="25" spans="1:8" ht="15.75" thickBot="1" x14ac:dyDescent="0.3">
      <c r="A25" s="97" t="s">
        <v>385</v>
      </c>
      <c r="B25" s="98">
        <f>SUM(B7:B23)</f>
        <v>1028186</v>
      </c>
      <c r="C25" s="98">
        <f t="shared" ref="C25:G25" si="0">SUM(C7:C23)</f>
        <v>477884086</v>
      </c>
      <c r="D25" s="98">
        <f t="shared" si="0"/>
        <v>477884</v>
      </c>
      <c r="E25" s="98">
        <f t="shared" si="0"/>
        <v>717014</v>
      </c>
      <c r="F25" s="98">
        <f t="shared" si="0"/>
        <v>125759</v>
      </c>
      <c r="G25" s="98">
        <f t="shared" si="0"/>
        <v>1651977621</v>
      </c>
    </row>
    <row r="26" spans="1:8" x14ac:dyDescent="0.25">
      <c r="A26" s="71" t="s">
        <v>551</v>
      </c>
      <c r="B26" s="99"/>
      <c r="C26" s="99"/>
      <c r="D26" s="99"/>
      <c r="E26" s="99"/>
      <c r="F26" s="99"/>
      <c r="G26" s="99"/>
    </row>
    <row r="27" spans="1:8" x14ac:dyDescent="0.25">
      <c r="A27" s="69"/>
      <c r="B27" s="99"/>
      <c r="C27" s="99"/>
      <c r="D27" s="99"/>
      <c r="E27" s="99"/>
      <c r="F27" s="99"/>
      <c r="G27" s="99"/>
    </row>
    <row r="28" spans="1:8" s="85" customFormat="1" ht="13.5" customHeight="1" thickBot="1" x14ac:dyDescent="0.25">
      <c r="A28" s="38" t="s">
        <v>538</v>
      </c>
    </row>
    <row r="29" spans="1:8" ht="60" customHeight="1" thickTop="1" thickBot="1" x14ac:dyDescent="0.3">
      <c r="A29" s="55"/>
      <c r="B29" s="90" t="s">
        <v>552</v>
      </c>
      <c r="C29" s="90" t="s">
        <v>98</v>
      </c>
      <c r="D29" s="90" t="s">
        <v>99</v>
      </c>
      <c r="E29" s="90" t="s">
        <v>100</v>
      </c>
      <c r="F29" s="90" t="s">
        <v>101</v>
      </c>
      <c r="G29" s="90" t="s">
        <v>102</v>
      </c>
      <c r="H29" s="375" t="s">
        <v>396</v>
      </c>
    </row>
    <row r="30" spans="1:8" x14ac:dyDescent="0.25">
      <c r="A30" s="107" t="s">
        <v>386</v>
      </c>
      <c r="B30" s="108"/>
      <c r="C30" s="108"/>
      <c r="D30" s="108"/>
      <c r="E30" s="108"/>
      <c r="F30" s="108"/>
      <c r="G30" s="108"/>
      <c r="H30" s="376"/>
    </row>
    <row r="31" spans="1:8" x14ac:dyDescent="0.25">
      <c r="A31" s="76" t="s">
        <v>374</v>
      </c>
      <c r="B31" s="54">
        <v>4746</v>
      </c>
      <c r="C31" s="54">
        <v>996660000</v>
      </c>
      <c r="D31" s="54">
        <v>996660</v>
      </c>
      <c r="E31" s="54">
        <v>254445</v>
      </c>
      <c r="F31" s="54">
        <v>276083102</v>
      </c>
      <c r="G31" s="54">
        <v>48</v>
      </c>
      <c r="H31" s="376"/>
    </row>
    <row r="32" spans="1:8" ht="15.75" thickBot="1" x14ac:dyDescent="0.3">
      <c r="A32" s="76" t="s">
        <v>375</v>
      </c>
      <c r="B32" s="54">
        <v>11818</v>
      </c>
      <c r="C32" s="54">
        <v>177270000</v>
      </c>
      <c r="D32" s="54">
        <v>177270</v>
      </c>
      <c r="E32" s="54">
        <v>45257</v>
      </c>
      <c r="F32" s="54">
        <v>49105263</v>
      </c>
      <c r="G32" s="54">
        <v>9</v>
      </c>
      <c r="H32" s="377"/>
    </row>
    <row r="33" spans="1:7" ht="15.75" thickTop="1" x14ac:dyDescent="0.25">
      <c r="A33" s="76"/>
      <c r="B33" s="91"/>
      <c r="C33" s="91"/>
      <c r="D33" s="91"/>
      <c r="E33" s="91"/>
      <c r="F33" s="91"/>
      <c r="G33" s="91"/>
    </row>
    <row r="34" spans="1:7" x14ac:dyDescent="0.25">
      <c r="A34" s="92" t="s">
        <v>387</v>
      </c>
      <c r="B34" s="93"/>
      <c r="C34" s="93"/>
      <c r="D34" s="93"/>
      <c r="E34" s="93"/>
      <c r="F34" s="93"/>
      <c r="G34" s="93"/>
    </row>
    <row r="35" spans="1:7" x14ac:dyDescent="0.25">
      <c r="A35" s="76" t="s">
        <v>376</v>
      </c>
      <c r="B35" s="54">
        <v>109500</v>
      </c>
      <c r="C35" s="54">
        <v>51465000</v>
      </c>
      <c r="D35" s="54">
        <v>51465</v>
      </c>
      <c r="E35" s="54">
        <v>13139</v>
      </c>
      <c r="F35" s="54">
        <v>14256233</v>
      </c>
      <c r="G35" s="54">
        <v>2</v>
      </c>
    </row>
    <row r="36" spans="1:7" x14ac:dyDescent="0.25">
      <c r="A36" s="76" t="s">
        <v>377</v>
      </c>
      <c r="B36" s="54">
        <v>25327</v>
      </c>
      <c r="C36" s="54">
        <v>-17222360</v>
      </c>
      <c r="D36" s="54">
        <v>-17222</v>
      </c>
      <c r="E36" s="54">
        <v>-4397</v>
      </c>
      <c r="F36" s="54">
        <v>-4770737</v>
      </c>
      <c r="G36" s="54">
        <v>-1</v>
      </c>
    </row>
    <row r="37" spans="1:7" x14ac:dyDescent="0.25">
      <c r="A37" s="76" t="s">
        <v>378</v>
      </c>
      <c r="B37" s="54">
        <v>206828</v>
      </c>
      <c r="C37" s="54">
        <v>74458080</v>
      </c>
      <c r="D37" s="54">
        <v>74458</v>
      </c>
      <c r="E37" s="54">
        <v>19009</v>
      </c>
      <c r="F37" s="54">
        <v>20625507</v>
      </c>
      <c r="G37" s="54">
        <v>4</v>
      </c>
    </row>
    <row r="38" spans="1:7" x14ac:dyDescent="0.25">
      <c r="A38" s="76"/>
      <c r="B38" s="91"/>
      <c r="C38" s="91"/>
      <c r="D38" s="91"/>
      <c r="E38" s="91"/>
      <c r="F38" s="91"/>
      <c r="G38" s="91"/>
    </row>
    <row r="39" spans="1:7" x14ac:dyDescent="0.25">
      <c r="A39" s="92" t="s">
        <v>388</v>
      </c>
      <c r="B39" s="93"/>
      <c r="C39" s="93"/>
      <c r="D39" s="93"/>
      <c r="E39" s="93"/>
      <c r="F39" s="93"/>
      <c r="G39" s="93"/>
    </row>
    <row r="40" spans="1:7" x14ac:dyDescent="0.25">
      <c r="A40" s="76" t="s">
        <v>381</v>
      </c>
      <c r="B40" s="54">
        <v>462599</v>
      </c>
      <c r="C40" s="54">
        <v>-143405690</v>
      </c>
      <c r="D40" s="54">
        <v>-143406</v>
      </c>
      <c r="E40" s="54">
        <v>-36611</v>
      </c>
      <c r="F40" s="54">
        <v>-39724568</v>
      </c>
      <c r="G40" s="54">
        <v>-7</v>
      </c>
    </row>
    <row r="41" spans="1:7" x14ac:dyDescent="0.25">
      <c r="A41" s="76"/>
      <c r="B41" s="54"/>
      <c r="C41" s="54"/>
      <c r="D41" s="54"/>
      <c r="E41" s="54"/>
      <c r="F41" s="54"/>
      <c r="G41" s="54"/>
    </row>
    <row r="42" spans="1:7" x14ac:dyDescent="0.25">
      <c r="A42" s="92" t="s">
        <v>419</v>
      </c>
      <c r="B42" s="93"/>
      <c r="C42" s="93"/>
      <c r="D42" s="93"/>
      <c r="E42" s="93"/>
      <c r="F42" s="93"/>
      <c r="G42" s="93"/>
    </row>
    <row r="43" spans="1:7" x14ac:dyDescent="0.25">
      <c r="A43" s="76" t="s">
        <v>382</v>
      </c>
      <c r="B43" s="54">
        <v>172565</v>
      </c>
      <c r="C43" s="54">
        <v>776542500</v>
      </c>
      <c r="D43" s="54">
        <v>776543</v>
      </c>
      <c r="E43" s="54">
        <v>198249</v>
      </c>
      <c r="F43" s="54">
        <v>215108726</v>
      </c>
      <c r="G43" s="54">
        <v>38</v>
      </c>
    </row>
    <row r="44" spans="1:7" x14ac:dyDescent="0.25">
      <c r="A44" s="76"/>
      <c r="B44" s="91"/>
      <c r="C44" s="91"/>
      <c r="D44" s="91"/>
      <c r="E44" s="91"/>
      <c r="F44" s="91"/>
      <c r="G44" s="91"/>
    </row>
    <row r="45" spans="1:7" x14ac:dyDescent="0.25">
      <c r="A45" s="92" t="s">
        <v>389</v>
      </c>
      <c r="B45" s="93"/>
      <c r="C45" s="93"/>
      <c r="D45" s="93"/>
      <c r="E45" s="93"/>
      <c r="F45" s="93"/>
      <c r="G45" s="93"/>
    </row>
    <row r="46" spans="1:7" x14ac:dyDescent="0.25">
      <c r="A46" s="76" t="s">
        <v>383</v>
      </c>
      <c r="B46" s="54">
        <v>16131</v>
      </c>
      <c r="C46" s="54">
        <v>887205000</v>
      </c>
      <c r="D46" s="54">
        <v>887205</v>
      </c>
      <c r="E46" s="54">
        <v>226501</v>
      </c>
      <c r="F46" s="54">
        <v>245763158</v>
      </c>
      <c r="G46" s="54">
        <v>43</v>
      </c>
    </row>
    <row r="47" spans="1:7" x14ac:dyDescent="0.25">
      <c r="A47" s="94" t="s">
        <v>384</v>
      </c>
      <c r="B47" s="95">
        <v>18672</v>
      </c>
      <c r="C47" s="95">
        <v>944269714</v>
      </c>
      <c r="D47" s="95">
        <v>944270</v>
      </c>
      <c r="E47" s="95">
        <v>241070</v>
      </c>
      <c r="F47" s="95">
        <v>261570558</v>
      </c>
      <c r="G47" s="95">
        <v>46</v>
      </c>
    </row>
    <row r="48" spans="1:7" ht="15.75" thickBot="1" x14ac:dyDescent="0.3">
      <c r="A48" s="81"/>
      <c r="B48" s="96"/>
      <c r="C48" s="96"/>
      <c r="D48" s="96"/>
      <c r="E48" s="96"/>
      <c r="F48" s="96"/>
      <c r="G48" s="96"/>
    </row>
    <row r="49" spans="1:8" ht="15.75" thickBot="1" x14ac:dyDescent="0.3">
      <c r="A49" s="97" t="s">
        <v>385</v>
      </c>
      <c r="B49" s="98">
        <f t="shared" ref="B49:G49" si="1">SUM(B31:B48)</f>
        <v>1028186</v>
      </c>
      <c r="C49" s="98">
        <f t="shared" si="1"/>
        <v>3747242244</v>
      </c>
      <c r="D49" s="98">
        <f t="shared" si="1"/>
        <v>3747243</v>
      </c>
      <c r="E49" s="98">
        <f t="shared" si="1"/>
        <v>956662</v>
      </c>
      <c r="F49" s="98">
        <f t="shared" si="1"/>
        <v>1038017242</v>
      </c>
      <c r="G49" s="98">
        <f t="shared" si="1"/>
        <v>182</v>
      </c>
    </row>
    <row r="50" spans="1:8" x14ac:dyDescent="0.25">
      <c r="A50" s="71" t="s">
        <v>551</v>
      </c>
      <c r="B50" s="99"/>
      <c r="C50" s="99"/>
      <c r="D50" s="99"/>
      <c r="E50" s="99"/>
      <c r="F50" s="99"/>
      <c r="G50" s="99"/>
    </row>
    <row r="51" spans="1:8" x14ac:dyDescent="0.25">
      <c r="A51" s="69"/>
      <c r="B51" s="99"/>
      <c r="C51" s="99"/>
      <c r="D51" s="99"/>
      <c r="E51" s="99"/>
      <c r="F51" s="99"/>
      <c r="G51" s="99"/>
    </row>
    <row r="52" spans="1:8" s="85" customFormat="1" ht="13.5" customHeight="1" thickBot="1" x14ac:dyDescent="0.25">
      <c r="A52" s="38" t="s">
        <v>540</v>
      </c>
    </row>
    <row r="53" spans="1:8" ht="60" customHeight="1" thickTop="1" thickBot="1" x14ac:dyDescent="0.3">
      <c r="A53" s="55"/>
      <c r="B53" s="90" t="s">
        <v>552</v>
      </c>
      <c r="C53" s="90" t="s">
        <v>103</v>
      </c>
      <c r="D53" s="90" t="s">
        <v>104</v>
      </c>
      <c r="E53" s="90" t="s">
        <v>105</v>
      </c>
      <c r="F53" s="90" t="s">
        <v>106</v>
      </c>
      <c r="G53" s="90" t="s">
        <v>107</v>
      </c>
      <c r="H53" s="375" t="s">
        <v>396</v>
      </c>
    </row>
    <row r="54" spans="1:8" x14ac:dyDescent="0.25">
      <c r="A54" s="100" t="s">
        <v>386</v>
      </c>
      <c r="B54" s="101"/>
      <c r="C54" s="101"/>
      <c r="D54" s="101"/>
      <c r="E54" s="101"/>
      <c r="F54" s="101"/>
      <c r="G54" s="101"/>
      <c r="H54" s="376"/>
    </row>
    <row r="55" spans="1:8" x14ac:dyDescent="0.25">
      <c r="A55" s="76" t="s">
        <v>374</v>
      </c>
      <c r="B55" s="54">
        <v>4746</v>
      </c>
      <c r="C55" s="54">
        <v>137634</v>
      </c>
      <c r="D55" s="54">
        <v>138</v>
      </c>
      <c r="E55" s="54">
        <v>57352</v>
      </c>
      <c r="F55" s="54">
        <v>1546456</v>
      </c>
      <c r="G55" s="54">
        <v>55</v>
      </c>
      <c r="H55" s="376"/>
    </row>
    <row r="56" spans="1:8" ht="15.75" thickBot="1" x14ac:dyDescent="0.3">
      <c r="A56" s="102" t="s">
        <v>375</v>
      </c>
      <c r="B56" s="91">
        <v>11818</v>
      </c>
      <c r="C56" s="91">
        <v>496356</v>
      </c>
      <c r="D56" s="91">
        <v>496</v>
      </c>
      <c r="E56" s="91">
        <v>206832</v>
      </c>
      <c r="F56" s="91">
        <v>5577056</v>
      </c>
      <c r="G56" s="91">
        <v>199</v>
      </c>
      <c r="H56" s="377"/>
    </row>
    <row r="57" spans="1:8" ht="15.75" thickTop="1" x14ac:dyDescent="0.25">
      <c r="A57" s="102"/>
      <c r="B57" s="91"/>
      <c r="C57" s="91"/>
      <c r="D57" s="91"/>
      <c r="E57" s="91"/>
      <c r="F57" s="91"/>
      <c r="G57" s="91"/>
    </row>
    <row r="58" spans="1:8" x14ac:dyDescent="0.25">
      <c r="A58" s="92" t="s">
        <v>387</v>
      </c>
      <c r="B58" s="93"/>
      <c r="C58" s="93"/>
      <c r="D58" s="93"/>
      <c r="E58" s="93"/>
      <c r="F58" s="93"/>
      <c r="G58" s="93"/>
    </row>
    <row r="59" spans="1:8" x14ac:dyDescent="0.25">
      <c r="A59" s="76" t="s">
        <v>376</v>
      </c>
      <c r="B59" s="54">
        <v>109500</v>
      </c>
      <c r="C59" s="54">
        <v>1204500</v>
      </c>
      <c r="D59" s="54">
        <v>1205</v>
      </c>
      <c r="E59" s="54">
        <v>501915</v>
      </c>
      <c r="F59" s="54">
        <v>13533762</v>
      </c>
      <c r="G59" s="54">
        <v>482</v>
      </c>
    </row>
    <row r="60" spans="1:8" x14ac:dyDescent="0.25">
      <c r="A60" s="76" t="s">
        <v>377</v>
      </c>
      <c r="B60" s="54">
        <v>25327</v>
      </c>
      <c r="C60" s="54">
        <v>278597</v>
      </c>
      <c r="D60" s="54">
        <v>279</v>
      </c>
      <c r="E60" s="54">
        <v>116091</v>
      </c>
      <c r="F60" s="54">
        <v>3130316</v>
      </c>
      <c r="G60" s="54">
        <v>111</v>
      </c>
    </row>
    <row r="61" spans="1:8" x14ac:dyDescent="0.25">
      <c r="A61" s="102" t="s">
        <v>378</v>
      </c>
      <c r="B61" s="91">
        <v>206828</v>
      </c>
      <c r="C61" s="91">
        <v>2275108</v>
      </c>
      <c r="D61" s="91">
        <v>2275</v>
      </c>
      <c r="E61" s="91">
        <v>948038</v>
      </c>
      <c r="F61" s="91">
        <v>25563113</v>
      </c>
      <c r="G61" s="91">
        <v>910</v>
      </c>
    </row>
    <row r="62" spans="1:8" x14ac:dyDescent="0.25">
      <c r="A62" s="102"/>
      <c r="B62" s="91"/>
      <c r="C62" s="91"/>
      <c r="D62" s="91"/>
      <c r="E62" s="91"/>
      <c r="F62" s="91"/>
      <c r="G62" s="91"/>
    </row>
    <row r="63" spans="1:8" x14ac:dyDescent="0.25">
      <c r="A63" s="92" t="s">
        <v>388</v>
      </c>
      <c r="B63" s="93"/>
      <c r="C63" s="93"/>
      <c r="D63" s="93"/>
      <c r="E63" s="93"/>
      <c r="F63" s="93"/>
      <c r="G63" s="93"/>
    </row>
    <row r="64" spans="1:8" x14ac:dyDescent="0.25">
      <c r="A64" s="76" t="s">
        <v>381</v>
      </c>
      <c r="B64" s="54">
        <v>462599</v>
      </c>
      <c r="C64" s="54">
        <v>2636814</v>
      </c>
      <c r="D64" s="54">
        <v>2637</v>
      </c>
      <c r="E64" s="54">
        <v>1098761</v>
      </c>
      <c r="F64" s="54">
        <v>29627245</v>
      </c>
      <c r="G64" s="54">
        <v>1055</v>
      </c>
    </row>
    <row r="65" spans="1:7" x14ac:dyDescent="0.25">
      <c r="A65" s="76"/>
      <c r="B65" s="54"/>
      <c r="C65" s="54"/>
      <c r="D65" s="54"/>
      <c r="E65" s="54"/>
      <c r="F65" s="54"/>
      <c r="G65" s="54"/>
    </row>
    <row r="66" spans="1:7" x14ac:dyDescent="0.25">
      <c r="A66" s="92" t="s">
        <v>419</v>
      </c>
      <c r="B66" s="93"/>
      <c r="C66" s="93"/>
      <c r="D66" s="93"/>
      <c r="E66" s="93"/>
      <c r="F66" s="93"/>
      <c r="G66" s="93"/>
    </row>
    <row r="67" spans="1:7" x14ac:dyDescent="0.25">
      <c r="A67" s="102" t="s">
        <v>382</v>
      </c>
      <c r="B67" s="91">
        <v>172565</v>
      </c>
      <c r="C67" s="91">
        <v>162211</v>
      </c>
      <c r="D67" s="91">
        <v>162</v>
      </c>
      <c r="E67" s="91">
        <v>67593</v>
      </c>
      <c r="F67" s="91">
        <v>1822604</v>
      </c>
      <c r="G67" s="91">
        <v>65</v>
      </c>
    </row>
    <row r="68" spans="1:7" x14ac:dyDescent="0.25">
      <c r="A68" s="102"/>
      <c r="B68" s="91"/>
      <c r="C68" s="91"/>
      <c r="D68" s="91"/>
      <c r="E68" s="91"/>
      <c r="F68" s="91"/>
      <c r="G68" s="91"/>
    </row>
    <row r="69" spans="1:7" x14ac:dyDescent="0.25">
      <c r="A69" s="92" t="s">
        <v>389</v>
      </c>
      <c r="B69" s="93"/>
      <c r="C69" s="93"/>
      <c r="D69" s="93"/>
      <c r="E69" s="93"/>
      <c r="F69" s="93"/>
      <c r="G69" s="93"/>
    </row>
    <row r="70" spans="1:7" x14ac:dyDescent="0.25">
      <c r="A70" s="76" t="s">
        <v>383</v>
      </c>
      <c r="B70" s="54">
        <v>16131</v>
      </c>
      <c r="C70" s="54">
        <v>1113039</v>
      </c>
      <c r="D70" s="54">
        <v>1113</v>
      </c>
      <c r="E70" s="54">
        <v>463803</v>
      </c>
      <c r="F70" s="54">
        <v>12506106</v>
      </c>
      <c r="G70" s="54">
        <v>445</v>
      </c>
    </row>
    <row r="71" spans="1:7" x14ac:dyDescent="0.25">
      <c r="A71" s="94" t="s">
        <v>384</v>
      </c>
      <c r="B71" s="95">
        <v>18672</v>
      </c>
      <c r="C71" s="95">
        <v>421454</v>
      </c>
      <c r="D71" s="95">
        <v>421</v>
      </c>
      <c r="E71" s="95">
        <v>175620</v>
      </c>
      <c r="F71" s="95">
        <v>4735454</v>
      </c>
      <c r="G71" s="95">
        <v>169</v>
      </c>
    </row>
    <row r="72" spans="1:7" ht="15.75" thickBot="1" x14ac:dyDescent="0.3">
      <c r="A72" s="81"/>
      <c r="B72" s="96"/>
      <c r="C72" s="96"/>
      <c r="D72" s="96"/>
      <c r="E72" s="96"/>
      <c r="F72" s="96"/>
      <c r="G72" s="96"/>
    </row>
    <row r="73" spans="1:7" ht="17.25" customHeight="1" thickBot="1" x14ac:dyDescent="0.3">
      <c r="A73" s="97" t="s">
        <v>385</v>
      </c>
      <c r="B73" s="98">
        <f t="shared" ref="B73:G73" si="2">SUM(B55:B72)</f>
        <v>1028186</v>
      </c>
      <c r="C73" s="98">
        <f t="shared" si="2"/>
        <v>8725713</v>
      </c>
      <c r="D73" s="98">
        <f t="shared" si="2"/>
        <v>8726</v>
      </c>
      <c r="E73" s="98">
        <f t="shared" si="2"/>
        <v>3636005</v>
      </c>
      <c r="F73" s="98">
        <f t="shared" si="2"/>
        <v>98042112</v>
      </c>
      <c r="G73" s="98">
        <f t="shared" si="2"/>
        <v>3491</v>
      </c>
    </row>
    <row r="74" spans="1:7" ht="17.25" customHeight="1" x14ac:dyDescent="0.25">
      <c r="A74" s="71" t="s">
        <v>551</v>
      </c>
      <c r="B74" s="259"/>
      <c r="C74" s="259"/>
      <c r="D74" s="259"/>
      <c r="E74" s="259"/>
      <c r="F74" s="259"/>
      <c r="G74" s="260"/>
    </row>
    <row r="75" spans="1:7" ht="48.75" customHeight="1" x14ac:dyDescent="0.25">
      <c r="A75" s="380" t="s">
        <v>108</v>
      </c>
      <c r="B75" s="381"/>
      <c r="C75" s="381"/>
      <c r="D75" s="381"/>
      <c r="E75" s="381"/>
      <c r="F75" s="381"/>
      <c r="G75" s="381"/>
    </row>
    <row r="76" spans="1:7" ht="39.75" customHeight="1" x14ac:dyDescent="0.25">
      <c r="A76" s="370" t="s">
        <v>109</v>
      </c>
      <c r="B76" s="371"/>
      <c r="C76" s="371"/>
      <c r="D76" s="371"/>
      <c r="E76" s="371"/>
      <c r="F76" s="371"/>
      <c r="G76" s="371"/>
    </row>
    <row r="77" spans="1:7" ht="26.25" customHeight="1" x14ac:dyDescent="0.25">
      <c r="A77" s="370" t="s">
        <v>110</v>
      </c>
      <c r="B77" s="371"/>
      <c r="C77" s="371"/>
      <c r="D77" s="371"/>
      <c r="E77" s="371"/>
      <c r="F77" s="371"/>
      <c r="G77" s="371"/>
    </row>
    <row r="79" spans="1:7" x14ac:dyDescent="0.25">
      <c r="A79" s="103"/>
    </row>
  </sheetData>
  <mergeCells count="9">
    <mergeCell ref="A77:G77"/>
    <mergeCell ref="A1:D1"/>
    <mergeCell ref="A3:G3"/>
    <mergeCell ref="H5:H8"/>
    <mergeCell ref="A6:G6"/>
    <mergeCell ref="A75:G75"/>
    <mergeCell ref="A76:G76"/>
    <mergeCell ref="H29:H32"/>
    <mergeCell ref="H53:H56"/>
  </mergeCells>
  <hyperlinks>
    <hyperlink ref="H5" r:id="rId1"/>
    <hyperlink ref="H5:H8" r:id="rId2" display="Click here to view the Kerbside Life Cycle Assessment Calculator on the Sustainability Victoria website"/>
    <hyperlink ref="H29" r:id="rId3"/>
    <hyperlink ref="H29:H32" r:id="rId4" display="Click here to view the Kerbside Life Cycle Assessment Calculator on the Sustainability Victoria website"/>
    <hyperlink ref="H53" r:id="rId5"/>
    <hyperlink ref="H53:H56" r:id="rId6" display="Click here to view the Kerbside Life Cycle Assessment Calculator on the Sustainability Victoria website"/>
  </hyperlinks>
  <pageMargins left="0.7" right="0.7" top="0.75" bottom="0.75" header="0.3" footer="0.3"/>
  <pageSetup paperSize="9" orientation="portrait" r:id="rId7"/>
  <drawing r:id="rId8"/>
  <legacyDrawing r:id="rId9"/>
  <oleObjects>
    <mc:AlternateContent xmlns:mc="http://schemas.openxmlformats.org/markup-compatibility/2006">
      <mc:Choice Requires="x14">
        <oleObject progId="Word.Document.12" shapeId="5121" r:id="rId10">
          <objectPr defaultSize="0" r:id="rId11">
            <anchor moveWithCells="1">
              <from>
                <xdr:col>0</xdr:col>
                <xdr:colOff>76200</xdr:colOff>
                <xdr:row>78</xdr:row>
                <xdr:rowOff>19050</xdr:rowOff>
              </from>
              <to>
                <xdr:col>6</xdr:col>
                <xdr:colOff>485775</xdr:colOff>
                <xdr:row>96</xdr:row>
                <xdr:rowOff>38100</xdr:rowOff>
              </to>
            </anchor>
          </objectPr>
        </oleObject>
      </mc:Choice>
      <mc:Fallback>
        <oleObject progId="Word.Document.12" shapeId="5121" r:id="rId10"/>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G34"/>
  <sheetViews>
    <sheetView showGridLines="0" zoomScaleNormal="100" workbookViewId="0">
      <selection activeCell="D19" sqref="D19:E19"/>
    </sheetView>
  </sheetViews>
  <sheetFormatPr defaultRowHeight="15" x14ac:dyDescent="0.25"/>
  <cols>
    <col min="1" max="1" width="22.140625" style="39" customWidth="1"/>
    <col min="2" max="2" width="10.85546875" style="39" customWidth="1"/>
    <col min="3" max="3" width="10" style="39" customWidth="1"/>
    <col min="4" max="4" width="10.28515625" style="39" customWidth="1"/>
    <col min="5" max="5" width="10.85546875" style="39" customWidth="1"/>
    <col min="6" max="16384" width="9.140625" style="39"/>
  </cols>
  <sheetData>
    <row r="1" spans="1:7" s="68" customFormat="1" ht="14.25" x14ac:dyDescent="0.2">
      <c r="A1" s="359" t="s">
        <v>482</v>
      </c>
      <c r="B1" s="382"/>
      <c r="C1" s="382"/>
      <c r="D1" s="382"/>
      <c r="E1" s="382"/>
      <c r="F1" s="382"/>
      <c r="G1" s="382"/>
    </row>
    <row r="3" spans="1:7" ht="15.75" thickBot="1" x14ac:dyDescent="0.3">
      <c r="A3" s="40" t="s">
        <v>480</v>
      </c>
    </row>
    <row r="4" spans="1:7" ht="15.75" thickBot="1" x14ac:dyDescent="0.3">
      <c r="A4" s="109"/>
      <c r="B4" s="365" t="s">
        <v>0</v>
      </c>
      <c r="C4" s="365"/>
      <c r="D4" s="365"/>
      <c r="E4" s="365"/>
      <c r="F4" s="365"/>
    </row>
    <row r="5" spans="1:7" x14ac:dyDescent="0.25">
      <c r="A5" s="383" t="s">
        <v>15</v>
      </c>
      <c r="B5" s="391" t="s">
        <v>1</v>
      </c>
      <c r="C5" s="391" t="s">
        <v>2</v>
      </c>
      <c r="D5" s="391" t="s">
        <v>434</v>
      </c>
      <c r="E5" s="391" t="s">
        <v>3</v>
      </c>
      <c r="F5" s="391" t="s">
        <v>435</v>
      </c>
    </row>
    <row r="6" spans="1:7" ht="23.25" customHeight="1" thickBot="1" x14ac:dyDescent="0.3">
      <c r="A6" s="384"/>
      <c r="B6" s="392"/>
      <c r="C6" s="392"/>
      <c r="D6" s="392"/>
      <c r="E6" s="392"/>
      <c r="F6" s="392"/>
    </row>
    <row r="7" spans="1:7" x14ac:dyDescent="0.25">
      <c r="A7" s="110" t="s">
        <v>6</v>
      </c>
      <c r="B7" s="113">
        <v>0.50057617468424598</v>
      </c>
      <c r="C7" s="113">
        <v>0.24705377640841028</v>
      </c>
      <c r="D7" s="113">
        <v>0.19610521025293551</v>
      </c>
      <c r="E7" s="113">
        <v>1.6651489718428999E-2</v>
      </c>
      <c r="F7" s="113">
        <v>3.9613348935979356E-2</v>
      </c>
    </row>
    <row r="8" spans="1:7" x14ac:dyDescent="0.25">
      <c r="A8" s="110" t="s">
        <v>5</v>
      </c>
      <c r="B8" s="113">
        <v>0.42587198912775209</v>
      </c>
      <c r="C8" s="113">
        <v>0.21692947158857384</v>
      </c>
      <c r="D8" s="113">
        <v>0.1749424222378288</v>
      </c>
      <c r="E8" s="113">
        <v>2.9341097458993985E-2</v>
      </c>
      <c r="F8" s="113">
        <v>0.15291501958685119</v>
      </c>
    </row>
    <row r="9" spans="1:7" x14ac:dyDescent="0.25">
      <c r="A9" s="110" t="s">
        <v>4</v>
      </c>
      <c r="B9" s="113">
        <v>0.43103747527828157</v>
      </c>
      <c r="C9" s="113">
        <v>0.25162839981985785</v>
      </c>
      <c r="D9" s="113">
        <v>0.2555995701975366</v>
      </c>
      <c r="E9" s="113">
        <v>9.8100957294595358E-3</v>
      </c>
      <c r="F9" s="113">
        <v>5.1924458974864536E-2</v>
      </c>
    </row>
    <row r="10" spans="1:7" x14ac:dyDescent="0.25">
      <c r="A10" s="110" t="s">
        <v>7</v>
      </c>
      <c r="B10" s="113">
        <v>0.45071913694083238</v>
      </c>
      <c r="C10" s="113">
        <v>0.23970680063430841</v>
      </c>
      <c r="D10" s="113">
        <v>0.16095963726311016</v>
      </c>
      <c r="E10" s="113">
        <v>2.2409671133218529E-2</v>
      </c>
      <c r="F10" s="113">
        <v>0.12620475402853046</v>
      </c>
    </row>
    <row r="11" spans="1:7" x14ac:dyDescent="0.25">
      <c r="A11" s="110" t="s">
        <v>8</v>
      </c>
      <c r="B11" s="113">
        <v>0.50411032827851676</v>
      </c>
      <c r="C11" s="113">
        <v>0.2244349042377867</v>
      </c>
      <c r="D11" s="113">
        <v>0.1105956526219584</v>
      </c>
      <c r="E11" s="113">
        <v>3.3992296283592772E-2</v>
      </c>
      <c r="F11" s="113">
        <v>0.12686681857814536</v>
      </c>
    </row>
    <row r="12" spans="1:7" ht="22.5" x14ac:dyDescent="0.25">
      <c r="A12" s="110" t="s">
        <v>9</v>
      </c>
      <c r="B12" s="113">
        <v>0.5260084558993372</v>
      </c>
      <c r="C12" s="113">
        <v>0.2476045503408775</v>
      </c>
      <c r="D12" s="113">
        <v>9.9085090444783225E-2</v>
      </c>
      <c r="E12" s="113">
        <v>1.6472154719507713E-2</v>
      </c>
      <c r="F12" s="113">
        <v>0.11082974859549424</v>
      </c>
    </row>
    <row r="13" spans="1:7" ht="15.75" thickBot="1" x14ac:dyDescent="0.3">
      <c r="A13" s="110" t="s">
        <v>412</v>
      </c>
      <c r="B13" s="113">
        <v>0.34625639724109286</v>
      </c>
      <c r="C13" s="113">
        <v>0.26754852097372173</v>
      </c>
      <c r="D13" s="113">
        <v>0.28585879852277629</v>
      </c>
      <c r="E13" s="113">
        <v>1.6517283546490586E-2</v>
      </c>
      <c r="F13" s="113">
        <v>8.381899971591851E-2</v>
      </c>
    </row>
    <row r="14" spans="1:7" ht="15.75" thickBot="1" x14ac:dyDescent="0.3">
      <c r="A14" s="111" t="s">
        <v>10</v>
      </c>
      <c r="B14" s="214">
        <v>0.48767956367202286</v>
      </c>
      <c r="C14" s="114">
        <v>0.24498066816248426</v>
      </c>
      <c r="D14" s="114">
        <v>0.19183646357818432</v>
      </c>
      <c r="E14" s="114">
        <v>1.7845943105833505E-2</v>
      </c>
      <c r="F14" s="114">
        <v>5.7657361481474913E-2</v>
      </c>
    </row>
    <row r="15" spans="1:7" x14ac:dyDescent="0.25">
      <c r="A15" s="41" t="s">
        <v>11</v>
      </c>
    </row>
    <row r="17" spans="1:5" ht="15.75" thickBot="1" x14ac:dyDescent="0.3">
      <c r="A17" s="40" t="s">
        <v>481</v>
      </c>
    </row>
    <row r="18" spans="1:5" ht="15.75" thickBot="1" x14ac:dyDescent="0.3">
      <c r="A18" s="109"/>
      <c r="B18" s="365" t="s">
        <v>12</v>
      </c>
      <c r="C18" s="365"/>
      <c r="D18" s="365"/>
      <c r="E18" s="109"/>
    </row>
    <row r="19" spans="1:5" ht="45.75" thickBot="1" x14ac:dyDescent="0.3">
      <c r="A19" s="112" t="s">
        <v>15</v>
      </c>
      <c r="B19" s="104" t="s">
        <v>13</v>
      </c>
      <c r="C19" s="104" t="s">
        <v>436</v>
      </c>
      <c r="D19" s="361" t="s">
        <v>437</v>
      </c>
      <c r="E19" s="389"/>
    </row>
    <row r="20" spans="1:5" x14ac:dyDescent="0.25">
      <c r="A20" s="110" t="s">
        <v>6</v>
      </c>
      <c r="B20" s="113">
        <v>0.30801946784908496</v>
      </c>
      <c r="C20" s="113">
        <v>0.45172021628448605</v>
      </c>
      <c r="D20" s="390">
        <v>0.48</v>
      </c>
      <c r="E20" s="390"/>
    </row>
    <row r="21" spans="1:5" x14ac:dyDescent="0.25">
      <c r="A21" s="110" t="s">
        <v>5</v>
      </c>
      <c r="B21" s="113">
        <v>0.31988688565606371</v>
      </c>
      <c r="C21" s="113">
        <v>0.46484438995100796</v>
      </c>
      <c r="D21" s="387">
        <v>0.56000000000000005</v>
      </c>
      <c r="E21" s="387"/>
    </row>
    <row r="22" spans="1:5" x14ac:dyDescent="0.25">
      <c r="A22" s="110" t="s">
        <v>4</v>
      </c>
      <c r="B22" s="113">
        <v>0.36338682265887906</v>
      </c>
      <c r="C22" s="113">
        <v>0.5368111508448129</v>
      </c>
      <c r="D22" s="387">
        <v>0.56000000000000005</v>
      </c>
      <c r="E22" s="387"/>
    </row>
    <row r="23" spans="1:5" x14ac:dyDescent="0.25">
      <c r="A23" s="110" t="s">
        <v>7</v>
      </c>
      <c r="B23" s="113">
        <v>0.33543280152278027</v>
      </c>
      <c r="C23" s="113">
        <v>0.46048914954912218</v>
      </c>
      <c r="D23" s="387">
        <v>0.54</v>
      </c>
      <c r="E23" s="387"/>
    </row>
    <row r="24" spans="1:5" x14ac:dyDescent="0.25">
      <c r="A24" s="110" t="s">
        <v>8</v>
      </c>
      <c r="B24" s="113">
        <v>0.27235158708359619</v>
      </c>
      <c r="C24" s="113">
        <v>0.36968617015017263</v>
      </c>
      <c r="D24" s="387">
        <v>0.47</v>
      </c>
      <c r="E24" s="387"/>
    </row>
    <row r="25" spans="1:5" ht="22.5" x14ac:dyDescent="0.25">
      <c r="A25" s="110" t="s">
        <v>9</v>
      </c>
      <c r="B25" s="113">
        <v>0.28921651874013105</v>
      </c>
      <c r="C25" s="113">
        <v>0.36991801882912817</v>
      </c>
      <c r="D25" s="387">
        <v>0.45</v>
      </c>
      <c r="E25" s="387"/>
    </row>
    <row r="26" spans="1:5" ht="15.75" thickBot="1" x14ac:dyDescent="0.3">
      <c r="A26" s="110" t="s">
        <v>412</v>
      </c>
      <c r="B26" s="113">
        <v>0.41326961524817279</v>
      </c>
      <c r="C26" s="113">
        <v>0.59629101426788822</v>
      </c>
      <c r="D26" s="388">
        <v>0.64</v>
      </c>
      <c r="E26" s="388"/>
    </row>
    <row r="27" spans="1:5" ht="15.75" thickBot="1" x14ac:dyDescent="0.3">
      <c r="A27" s="111" t="s">
        <v>14</v>
      </c>
      <c r="B27" s="114">
        <v>0.31809915669893263</v>
      </c>
      <c r="C27" s="114">
        <v>0.43997742343330437</v>
      </c>
      <c r="D27" s="385">
        <v>0.49</v>
      </c>
      <c r="E27" s="386"/>
    </row>
    <row r="28" spans="1:5" x14ac:dyDescent="0.25">
      <c r="A28" s="41" t="s">
        <v>438</v>
      </c>
    </row>
    <row r="29" spans="1:5" x14ac:dyDescent="0.25">
      <c r="A29" s="57" t="s">
        <v>296</v>
      </c>
    </row>
    <row r="34" ht="49.5" customHeight="1" x14ac:dyDescent="0.25"/>
  </sheetData>
  <mergeCells count="18">
    <mergeCell ref="E5:E6"/>
    <mergeCell ref="F5:F6"/>
    <mergeCell ref="A1:G1"/>
    <mergeCell ref="A5:A6"/>
    <mergeCell ref="D27:E27"/>
    <mergeCell ref="D22:E22"/>
    <mergeCell ref="D23:E23"/>
    <mergeCell ref="D24:E24"/>
    <mergeCell ref="D25:E25"/>
    <mergeCell ref="D26:E26"/>
    <mergeCell ref="B18:D18"/>
    <mergeCell ref="D19:E19"/>
    <mergeCell ref="D20:E20"/>
    <mergeCell ref="D21:E21"/>
    <mergeCell ref="B4:F4"/>
    <mergeCell ref="B5:B6"/>
    <mergeCell ref="C5:C6"/>
    <mergeCell ref="D5:D6"/>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6145" r:id="rId4">
          <objectPr defaultSize="0" r:id="rId5">
            <anchor moveWithCells="1">
              <from>
                <xdr:col>0</xdr:col>
                <xdr:colOff>57150</xdr:colOff>
                <xdr:row>30</xdr:row>
                <xdr:rowOff>0</xdr:rowOff>
              </from>
              <to>
                <xdr:col>10</xdr:col>
                <xdr:colOff>561975</xdr:colOff>
                <xdr:row>45</xdr:row>
                <xdr:rowOff>152400</xdr:rowOff>
              </to>
            </anchor>
          </objectPr>
        </oleObject>
      </mc:Choice>
      <mc:Fallback>
        <oleObject progId="Word.Document.12" shapeId="6145"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Q68"/>
  <sheetViews>
    <sheetView showGridLines="0" zoomScaleNormal="100" workbookViewId="0">
      <selection activeCell="A20" sqref="A20"/>
    </sheetView>
  </sheetViews>
  <sheetFormatPr defaultRowHeight="15" x14ac:dyDescent="0.25"/>
  <cols>
    <col min="1" max="1" width="23.140625" style="39" customWidth="1"/>
    <col min="2" max="2" width="9.85546875" style="39" customWidth="1"/>
    <col min="3" max="3" width="10.42578125" style="39" customWidth="1"/>
    <col min="4" max="4" width="9.7109375" style="39" customWidth="1"/>
    <col min="5" max="5" width="10" style="39" customWidth="1"/>
    <col min="6" max="6" width="9.85546875" style="39" customWidth="1"/>
    <col min="7" max="7" width="10.42578125" style="39" bestFit="1" customWidth="1"/>
    <col min="8" max="8" width="10.42578125" style="39" customWidth="1"/>
    <col min="9" max="16384" width="9.140625" style="39"/>
  </cols>
  <sheetData>
    <row r="1" spans="1:11" x14ac:dyDescent="0.25">
      <c r="A1" s="359" t="s">
        <v>455</v>
      </c>
      <c r="B1" s="360"/>
      <c r="C1" s="360"/>
      <c r="D1" s="360"/>
      <c r="E1" s="360"/>
      <c r="F1" s="360"/>
      <c r="G1" s="358"/>
      <c r="H1" s="358"/>
    </row>
    <row r="3" spans="1:11" ht="15.75" thickBot="1" x14ac:dyDescent="0.3">
      <c r="A3" s="38" t="s">
        <v>456</v>
      </c>
      <c r="K3" s="40" t="s">
        <v>457</v>
      </c>
    </row>
    <row r="4" spans="1:11" ht="23.25" thickBot="1" x14ac:dyDescent="0.3">
      <c r="A4" s="117"/>
      <c r="B4" s="117" t="s">
        <v>37</v>
      </c>
      <c r="C4" s="117" t="s">
        <v>38</v>
      </c>
      <c r="D4" s="117" t="s">
        <v>39</v>
      </c>
      <c r="E4" s="117" t="s">
        <v>40</v>
      </c>
      <c r="F4" s="117" t="s">
        <v>41</v>
      </c>
      <c r="G4" s="117" t="s">
        <v>42</v>
      </c>
      <c r="H4" s="117" t="s">
        <v>19</v>
      </c>
    </row>
    <row r="5" spans="1:11" ht="15.75" thickBot="1" x14ac:dyDescent="0.3">
      <c r="A5" s="365" t="s">
        <v>449</v>
      </c>
      <c r="B5" s="365">
        <v>52830976.060000002</v>
      </c>
      <c r="C5" s="365">
        <v>102927420.65000001</v>
      </c>
      <c r="D5" s="365">
        <v>26917513.740000002</v>
      </c>
      <c r="E5" s="365">
        <v>28791842</v>
      </c>
      <c r="F5" s="365">
        <v>26517337.259999998</v>
      </c>
      <c r="G5" s="365">
        <v>10992695.379999999</v>
      </c>
      <c r="H5" s="365">
        <v>248977785.09</v>
      </c>
    </row>
    <row r="6" spans="1:11" x14ac:dyDescent="0.25">
      <c r="A6" s="119" t="s">
        <v>21</v>
      </c>
      <c r="B6" s="49">
        <v>51647850</v>
      </c>
      <c r="C6" s="49">
        <v>112180430</v>
      </c>
      <c r="D6" s="49">
        <v>28253640</v>
      </c>
      <c r="E6" s="49">
        <v>29035304</v>
      </c>
      <c r="F6" s="49">
        <v>28411817</v>
      </c>
      <c r="G6" s="49">
        <v>10792848</v>
      </c>
      <c r="H6" s="49">
        <f>SUM(B6:G6)</f>
        <v>260321889</v>
      </c>
    </row>
    <row r="7" spans="1:11" x14ac:dyDescent="0.25">
      <c r="A7" s="119" t="s">
        <v>22</v>
      </c>
      <c r="B7" s="50">
        <v>235581.6</v>
      </c>
      <c r="C7" s="50">
        <v>554291.5</v>
      </c>
      <c r="D7" s="50">
        <v>102871.94</v>
      </c>
      <c r="E7" s="50">
        <v>125548</v>
      </c>
      <c r="F7" s="50">
        <v>120846.15000000002</v>
      </c>
      <c r="G7" s="50">
        <v>37561.619999999995</v>
      </c>
      <c r="H7" s="50">
        <f>SUM(B7:G7)</f>
        <v>1176700.81</v>
      </c>
    </row>
    <row r="8" spans="1:11" x14ac:dyDescent="0.25">
      <c r="A8" s="119" t="s">
        <v>44</v>
      </c>
      <c r="B8" s="50">
        <v>566509</v>
      </c>
      <c r="C8" s="50">
        <v>1080969</v>
      </c>
      <c r="D8" s="50">
        <v>242404</v>
      </c>
      <c r="E8" s="50">
        <v>282494</v>
      </c>
      <c r="F8" s="50">
        <v>292678</v>
      </c>
      <c r="G8" s="50">
        <v>83787</v>
      </c>
      <c r="H8" s="50">
        <f>SUM(B8:G8)</f>
        <v>2548841</v>
      </c>
    </row>
    <row r="9" spans="1:11" x14ac:dyDescent="0.25">
      <c r="A9" s="119" t="s">
        <v>25</v>
      </c>
      <c r="B9" s="52">
        <f>(B6/B7)</f>
        <v>219.23550056540918</v>
      </c>
      <c r="C9" s="52">
        <f t="shared" ref="C9:H9" si="0">(C6/C7)</f>
        <v>202.38526118477373</v>
      </c>
      <c r="D9" s="52">
        <f t="shared" si="0"/>
        <v>274.64865540593479</v>
      </c>
      <c r="E9" s="52">
        <f t="shared" si="0"/>
        <v>231.26855067384585</v>
      </c>
      <c r="F9" s="52">
        <f t="shared" si="0"/>
        <v>235.10734102824122</v>
      </c>
      <c r="G9" s="52">
        <f t="shared" si="0"/>
        <v>287.33712763187532</v>
      </c>
      <c r="H9" s="52">
        <f t="shared" si="0"/>
        <v>221.23031342181196</v>
      </c>
      <c r="I9" s="120"/>
    </row>
    <row r="10" spans="1:11" x14ac:dyDescent="0.25">
      <c r="A10" s="119" t="s">
        <v>45</v>
      </c>
      <c r="B10" s="52">
        <f>(B6/B8)</f>
        <v>91.168631036753169</v>
      </c>
      <c r="C10" s="52">
        <f t="shared" ref="C10:H10" si="1">(C6/C8)</f>
        <v>103.77765689857895</v>
      </c>
      <c r="D10" s="52">
        <f t="shared" si="1"/>
        <v>116.55599742578505</v>
      </c>
      <c r="E10" s="52">
        <f t="shared" si="1"/>
        <v>102.78202014910052</v>
      </c>
      <c r="F10" s="52">
        <f t="shared" si="1"/>
        <v>97.075342184926782</v>
      </c>
      <c r="G10" s="52">
        <f t="shared" si="1"/>
        <v>128.81291847183931</v>
      </c>
      <c r="H10" s="52">
        <f t="shared" si="1"/>
        <v>102.13343594206151</v>
      </c>
      <c r="I10" s="120"/>
    </row>
    <row r="11" spans="1:11" ht="15.75" thickBot="1" x14ac:dyDescent="0.3">
      <c r="A11" s="119" t="s">
        <v>27</v>
      </c>
      <c r="B11" s="53">
        <f>(B7*1000)/B8</f>
        <v>415.84793886769671</v>
      </c>
      <c r="C11" s="53">
        <f t="shared" ref="C11:H11" si="2">(C7*1000)/C8</f>
        <v>512.7727992199591</v>
      </c>
      <c r="D11" s="53">
        <f t="shared" si="2"/>
        <v>424.38218841273249</v>
      </c>
      <c r="E11" s="53">
        <f t="shared" si="2"/>
        <v>444.42713827550318</v>
      </c>
      <c r="F11" s="53">
        <f t="shared" si="2"/>
        <v>412.89796294904306</v>
      </c>
      <c r="G11" s="53">
        <f t="shared" si="2"/>
        <v>448.29890078413109</v>
      </c>
      <c r="H11" s="53">
        <f t="shared" si="2"/>
        <v>461.66112754777566</v>
      </c>
    </row>
    <row r="12" spans="1:11" ht="15.75" thickBot="1" x14ac:dyDescent="0.3">
      <c r="A12" s="365" t="s">
        <v>420</v>
      </c>
      <c r="B12" s="365">
        <v>52830976.060000002</v>
      </c>
      <c r="C12" s="365">
        <v>102927420.65000001</v>
      </c>
      <c r="D12" s="365">
        <v>26917513.740000002</v>
      </c>
      <c r="E12" s="365">
        <v>28791842</v>
      </c>
      <c r="F12" s="365">
        <v>26517337.259999998</v>
      </c>
      <c r="G12" s="365">
        <v>10992695.379999999</v>
      </c>
      <c r="H12" s="365">
        <v>248977785.09</v>
      </c>
    </row>
    <row r="13" spans="1:11" x14ac:dyDescent="0.25">
      <c r="A13" s="119" t="s">
        <v>21</v>
      </c>
      <c r="B13" s="49">
        <v>50179370</v>
      </c>
      <c r="C13" s="49">
        <v>109504790</v>
      </c>
      <c r="D13" s="49">
        <v>26983060</v>
      </c>
      <c r="E13" s="49">
        <v>28557380</v>
      </c>
      <c r="F13" s="49">
        <v>27198311</v>
      </c>
      <c r="G13" s="49">
        <v>10431492</v>
      </c>
      <c r="H13" s="49">
        <f>SUM(B13:G13)</f>
        <v>252854403</v>
      </c>
    </row>
    <row r="14" spans="1:11" x14ac:dyDescent="0.25">
      <c r="A14" s="119" t="s">
        <v>22</v>
      </c>
      <c r="B14" s="50">
        <v>232541.5</v>
      </c>
      <c r="C14" s="50">
        <v>543103.30000000005</v>
      </c>
      <c r="D14" s="50">
        <v>99664.87000000001</v>
      </c>
      <c r="E14" s="50">
        <v>132065.56</v>
      </c>
      <c r="F14" s="50">
        <v>116383.90000000001</v>
      </c>
      <c r="G14" s="50">
        <v>36558.36</v>
      </c>
      <c r="H14" s="50">
        <f>SUM(B14:G14)</f>
        <v>1160317.49</v>
      </c>
      <c r="I14" s="66"/>
    </row>
    <row r="15" spans="1:11" x14ac:dyDescent="0.25">
      <c r="A15" s="119" t="s">
        <v>44</v>
      </c>
      <c r="B15" s="50">
        <v>551533</v>
      </c>
      <c r="C15" s="50">
        <v>1077348</v>
      </c>
      <c r="D15" s="50">
        <v>235555</v>
      </c>
      <c r="E15" s="50">
        <v>279678</v>
      </c>
      <c r="F15" s="50">
        <v>285555</v>
      </c>
      <c r="G15" s="50">
        <v>81879</v>
      </c>
      <c r="H15" s="50">
        <f>SUM(B15:G15)</f>
        <v>2511548</v>
      </c>
    </row>
    <row r="16" spans="1:11" x14ac:dyDescent="0.25">
      <c r="A16" s="119" t="s">
        <v>25</v>
      </c>
      <c r="B16" s="52">
        <f>(B13/B14)</f>
        <v>215.78673054057018</v>
      </c>
      <c r="C16" s="52">
        <f t="shared" ref="C16:G16" si="3">(C13/C14)</f>
        <v>201.62792234921054</v>
      </c>
      <c r="D16" s="52">
        <f t="shared" si="3"/>
        <v>270.737924004717</v>
      </c>
      <c r="E16" s="52">
        <f t="shared" si="3"/>
        <v>216.23639047152037</v>
      </c>
      <c r="F16" s="52">
        <f t="shared" si="3"/>
        <v>233.69478939956471</v>
      </c>
      <c r="G16" s="52">
        <f t="shared" si="3"/>
        <v>285.33807315207792</v>
      </c>
      <c r="H16" s="52">
        <f t="shared" ref="H16" si="4">(H13/H14)</f>
        <v>217.9182897605034</v>
      </c>
    </row>
    <row r="17" spans="1:11" x14ac:dyDescent="0.25">
      <c r="A17" s="119" t="s">
        <v>45</v>
      </c>
      <c r="B17" s="52">
        <f>(B13/B15)</f>
        <v>90.981627572602179</v>
      </c>
      <c r="C17" s="52">
        <f t="shared" ref="C17:G17" si="5">(C13/C15)</f>
        <v>101.64291389597419</v>
      </c>
      <c r="D17" s="52">
        <f t="shared" si="5"/>
        <v>114.55099658253911</v>
      </c>
      <c r="E17" s="52">
        <f t="shared" si="5"/>
        <v>102.10806713434735</v>
      </c>
      <c r="F17" s="52">
        <f t="shared" si="5"/>
        <v>95.247188807760324</v>
      </c>
      <c r="G17" s="52">
        <f t="shared" si="5"/>
        <v>127.40131169164255</v>
      </c>
      <c r="H17" s="52">
        <f t="shared" ref="H17" si="6">(H13/H15)</f>
        <v>100.67671531660952</v>
      </c>
    </row>
    <row r="18" spans="1:11" ht="15.75" thickBot="1" x14ac:dyDescent="0.3">
      <c r="A18" s="119" t="s">
        <v>27</v>
      </c>
      <c r="B18" s="53">
        <f>(B14*1000)/B15</f>
        <v>421.62753633962063</v>
      </c>
      <c r="C18" s="53">
        <f t="shared" ref="C18:G18" si="7">(C14*1000)/C15</f>
        <v>504.111299227362</v>
      </c>
      <c r="D18" s="53">
        <f t="shared" si="7"/>
        <v>423.10657808155213</v>
      </c>
      <c r="E18" s="53">
        <f t="shared" si="7"/>
        <v>472.20575089924841</v>
      </c>
      <c r="F18" s="53">
        <f t="shared" si="7"/>
        <v>407.570870760449</v>
      </c>
      <c r="G18" s="53">
        <f t="shared" si="7"/>
        <v>446.49250723628768</v>
      </c>
      <c r="H18" s="53">
        <f t="shared" ref="H18" si="8">(H14*1000)/H15</f>
        <v>461.992958127816</v>
      </c>
    </row>
    <row r="19" spans="1:11" ht="15.75" thickBot="1" x14ac:dyDescent="0.3">
      <c r="A19" s="365" t="s">
        <v>47</v>
      </c>
      <c r="B19" s="365"/>
      <c r="C19" s="365"/>
      <c r="D19" s="365"/>
      <c r="E19" s="365"/>
      <c r="F19" s="365"/>
      <c r="G19" s="365"/>
      <c r="H19" s="365"/>
    </row>
    <row r="20" spans="1:11" x14ac:dyDescent="0.25">
      <c r="A20" s="119" t="s">
        <v>21</v>
      </c>
      <c r="B20" s="263">
        <f>(B6-B13)/B13</f>
        <v>2.9264616116144941E-2</v>
      </c>
      <c r="C20" s="263">
        <f t="shared" ref="C20:H21" si="9">(C6-C13)/C13</f>
        <v>2.443399964512968E-2</v>
      </c>
      <c r="D20" s="263">
        <f t="shared" si="9"/>
        <v>4.7088061917365934E-2</v>
      </c>
      <c r="E20" s="263">
        <f t="shared" si="9"/>
        <v>1.6735568879217913E-2</v>
      </c>
      <c r="F20" s="263">
        <f t="shared" si="9"/>
        <v>4.4616961692952185E-2</v>
      </c>
      <c r="G20" s="263">
        <f t="shared" si="9"/>
        <v>3.4640873999615782E-2</v>
      </c>
      <c r="H20" s="263">
        <f t="shared" si="9"/>
        <v>2.9532750513345817E-2</v>
      </c>
      <c r="I20" s="123"/>
      <c r="K20" s="40" t="s">
        <v>458</v>
      </c>
    </row>
    <row r="21" spans="1:11" x14ac:dyDescent="0.25">
      <c r="A21" s="119" t="s">
        <v>22</v>
      </c>
      <c r="B21" s="263">
        <f t="shared" ref="B21:H25" si="10">(B7-B14)/B14</f>
        <v>1.3073365399294344E-2</v>
      </c>
      <c r="C21" s="263">
        <f t="shared" si="10"/>
        <v>2.060050086235888E-2</v>
      </c>
      <c r="D21" s="263">
        <f t="shared" si="10"/>
        <v>3.2178539940903875E-2</v>
      </c>
      <c r="E21" s="263">
        <f t="shared" si="10"/>
        <v>-4.9350943576811378E-2</v>
      </c>
      <c r="F21" s="263">
        <f t="shared" si="9"/>
        <v>3.8340784249367946E-2</v>
      </c>
      <c r="G21" s="263">
        <f t="shared" si="10"/>
        <v>2.7442697101292147E-2</v>
      </c>
      <c r="H21" s="263">
        <f t="shared" si="10"/>
        <v>1.4119687190098346E-2</v>
      </c>
      <c r="I21" s="123"/>
    </row>
    <row r="22" spans="1:11" x14ac:dyDescent="0.25">
      <c r="A22" s="119" t="s">
        <v>44</v>
      </c>
      <c r="B22" s="263">
        <f t="shared" si="10"/>
        <v>2.7153406958423158E-2</v>
      </c>
      <c r="C22" s="263">
        <f t="shared" si="10"/>
        <v>3.3610309760634446E-3</v>
      </c>
      <c r="D22" s="263">
        <f t="shared" si="10"/>
        <v>2.9076011971726348E-2</v>
      </c>
      <c r="E22" s="263">
        <f t="shared" si="10"/>
        <v>1.0068721887313267E-2</v>
      </c>
      <c r="F22" s="263">
        <f t="shared" si="10"/>
        <v>2.4944406506627444E-2</v>
      </c>
      <c r="G22" s="263">
        <f t="shared" si="10"/>
        <v>2.3302678342432125E-2</v>
      </c>
      <c r="H22" s="263">
        <f t="shared" si="10"/>
        <v>1.4848611294707487E-2</v>
      </c>
      <c r="I22" s="123"/>
    </row>
    <row r="23" spans="1:11" x14ac:dyDescent="0.25">
      <c r="A23" s="119" t="s">
        <v>25</v>
      </c>
      <c r="B23" s="263">
        <f t="shared" si="10"/>
        <v>1.5982308162320491E-2</v>
      </c>
      <c r="C23" s="263">
        <f t="shared" si="10"/>
        <v>3.7561208127290632E-3</v>
      </c>
      <c r="D23" s="263">
        <f t="shared" si="10"/>
        <v>1.4444712227126526E-2</v>
      </c>
      <c r="E23" s="263">
        <f t="shared" si="10"/>
        <v>6.9517254563612921E-2</v>
      </c>
      <c r="F23" s="263">
        <f t="shared" si="10"/>
        <v>6.0444292844774126E-3</v>
      </c>
      <c r="G23" s="263">
        <f t="shared" si="10"/>
        <v>7.0059156764963109E-3</v>
      </c>
      <c r="H23" s="263">
        <f t="shared" si="10"/>
        <v>1.5198465741212171E-2</v>
      </c>
      <c r="I23" s="123"/>
    </row>
    <row r="24" spans="1:11" x14ac:dyDescent="0.25">
      <c r="A24" s="119" t="s">
        <v>45</v>
      </c>
      <c r="B24" s="263">
        <f t="shared" si="10"/>
        <v>2.05539809673952E-3</v>
      </c>
      <c r="C24" s="263">
        <f t="shared" si="10"/>
        <v>2.100237902260018E-2</v>
      </c>
      <c r="D24" s="263">
        <f t="shared" si="10"/>
        <v>1.750312876415043E-2</v>
      </c>
      <c r="E24" s="263">
        <f t="shared" si="10"/>
        <v>6.6003895056246818E-3</v>
      </c>
      <c r="F24" s="263">
        <f t="shared" si="10"/>
        <v>1.9193777790715315E-2</v>
      </c>
      <c r="G24" s="263">
        <f t="shared" si="10"/>
        <v>1.1080001936034726E-2</v>
      </c>
      <c r="H24" s="263">
        <f t="shared" si="10"/>
        <v>1.4469290350513305E-2</v>
      </c>
      <c r="I24" s="123"/>
    </row>
    <row r="25" spans="1:11" ht="15.75" thickBot="1" x14ac:dyDescent="0.3">
      <c r="A25" s="121" t="s">
        <v>27</v>
      </c>
      <c r="B25" s="264">
        <f t="shared" si="10"/>
        <v>-1.3707827344721764E-2</v>
      </c>
      <c r="C25" s="264">
        <f t="shared" si="10"/>
        <v>1.7181721587816723E-2</v>
      </c>
      <c r="D25" s="264">
        <f t="shared" si="10"/>
        <v>3.0148676415389861E-3</v>
      </c>
      <c r="E25" s="264">
        <f t="shared" si="10"/>
        <v>-5.8827349245206842E-2</v>
      </c>
      <c r="F25" s="264">
        <f t="shared" si="10"/>
        <v>1.3070345725774597E-2</v>
      </c>
      <c r="G25" s="264">
        <f t="shared" si="10"/>
        <v>4.0457421313174558E-3</v>
      </c>
      <c r="H25" s="264">
        <f t="shared" si="10"/>
        <v>-7.1825895655432755E-4</v>
      </c>
      <c r="I25" s="123"/>
    </row>
    <row r="26" spans="1:11" x14ac:dyDescent="0.25">
      <c r="A26" s="41" t="s">
        <v>49</v>
      </c>
    </row>
    <row r="28" spans="1:11" ht="15.75" thickBot="1" x14ac:dyDescent="0.3">
      <c r="A28" s="40" t="s">
        <v>462</v>
      </c>
    </row>
    <row r="29" spans="1:11" ht="23.25" thickBot="1" x14ac:dyDescent="0.3">
      <c r="A29" s="321" t="s">
        <v>50</v>
      </c>
      <c r="B29" s="322" t="s">
        <v>51</v>
      </c>
      <c r="C29" s="322" t="s">
        <v>52</v>
      </c>
      <c r="D29" s="322" t="s">
        <v>53</v>
      </c>
      <c r="E29" s="322" t="s">
        <v>54</v>
      </c>
      <c r="F29" s="322" t="s">
        <v>55</v>
      </c>
      <c r="G29" s="322" t="s">
        <v>56</v>
      </c>
      <c r="H29" s="303" t="s">
        <v>19</v>
      </c>
    </row>
    <row r="30" spans="1:11" x14ac:dyDescent="0.25">
      <c r="A30" s="286" t="s">
        <v>57</v>
      </c>
      <c r="B30" s="281">
        <v>3</v>
      </c>
      <c r="C30" s="281">
        <v>3</v>
      </c>
      <c r="D30" s="327">
        <v>1</v>
      </c>
      <c r="E30" s="281" t="s">
        <v>23</v>
      </c>
      <c r="F30" s="281">
        <v>3</v>
      </c>
      <c r="G30" s="281" t="s">
        <v>23</v>
      </c>
      <c r="H30" s="282">
        <f>SUM(B30:G30)</f>
        <v>10</v>
      </c>
    </row>
    <row r="31" spans="1:11" x14ac:dyDescent="0.25">
      <c r="A31" s="286" t="s">
        <v>58</v>
      </c>
      <c r="B31" s="281">
        <v>6</v>
      </c>
      <c r="C31" s="281">
        <v>10</v>
      </c>
      <c r="D31" s="281">
        <v>4</v>
      </c>
      <c r="E31" s="281">
        <v>1</v>
      </c>
      <c r="F31" s="281">
        <v>16</v>
      </c>
      <c r="G31" s="281">
        <v>13</v>
      </c>
      <c r="H31" s="282">
        <f>SUM(B31:G31)</f>
        <v>50</v>
      </c>
    </row>
    <row r="32" spans="1:11" x14ac:dyDescent="0.25">
      <c r="A32" s="286" t="s">
        <v>59</v>
      </c>
      <c r="B32" s="281" t="s">
        <v>23</v>
      </c>
      <c r="C32" s="281">
        <v>4</v>
      </c>
      <c r="D32" s="281">
        <v>1</v>
      </c>
      <c r="E32" s="281">
        <v>4</v>
      </c>
      <c r="F32" s="281">
        <v>4</v>
      </c>
      <c r="G32" s="281">
        <v>2</v>
      </c>
      <c r="H32" s="282">
        <f>SUM(B32:G32)</f>
        <v>15</v>
      </c>
    </row>
    <row r="33" spans="1:11" ht="15.75" thickBot="1" x14ac:dyDescent="0.3">
      <c r="A33" s="289" t="s">
        <v>60</v>
      </c>
      <c r="B33" s="284">
        <v>1</v>
      </c>
      <c r="C33" s="284" t="s">
        <v>23</v>
      </c>
      <c r="D33" s="284" t="s">
        <v>23</v>
      </c>
      <c r="E33" s="284">
        <v>1</v>
      </c>
      <c r="F33" s="284">
        <v>1</v>
      </c>
      <c r="G33" s="284">
        <v>1</v>
      </c>
      <c r="H33" s="282">
        <f>SUM(B33:G33)</f>
        <v>4</v>
      </c>
    </row>
    <row r="34" spans="1:11" ht="15.75" thickBot="1" x14ac:dyDescent="0.3">
      <c r="A34" s="311" t="s">
        <v>61</v>
      </c>
      <c r="B34" s="284">
        <f>SUM(B30:B33)</f>
        <v>10</v>
      </c>
      <c r="C34" s="284">
        <f t="shared" ref="C34:G34" si="11">SUM(C30:C33)</f>
        <v>17</v>
      </c>
      <c r="D34" s="284">
        <f t="shared" si="11"/>
        <v>6</v>
      </c>
      <c r="E34" s="284">
        <f t="shared" si="11"/>
        <v>6</v>
      </c>
      <c r="F34" s="284">
        <f t="shared" si="11"/>
        <v>24</v>
      </c>
      <c r="G34" s="284">
        <f t="shared" si="11"/>
        <v>16</v>
      </c>
      <c r="H34" s="328">
        <f>SUM(H30:H33)</f>
        <v>79</v>
      </c>
      <c r="I34" s="70"/>
    </row>
    <row r="35" spans="1:11" x14ac:dyDescent="0.25">
      <c r="A35" s="41" t="s">
        <v>62</v>
      </c>
    </row>
    <row r="37" spans="1:11" ht="15.75" thickBot="1" x14ac:dyDescent="0.3">
      <c r="A37" s="40" t="s">
        <v>461</v>
      </c>
      <c r="K37" s="40" t="s">
        <v>459</v>
      </c>
    </row>
    <row r="38" spans="1:11" ht="38.25" customHeight="1" thickBot="1" x14ac:dyDescent="0.3">
      <c r="A38" s="321" t="s">
        <v>63</v>
      </c>
      <c r="B38" s="322" t="s">
        <v>25</v>
      </c>
      <c r="C38" s="322" t="s">
        <v>26</v>
      </c>
      <c r="D38" s="322" t="s">
        <v>27</v>
      </c>
    </row>
    <row r="39" spans="1:11" x14ac:dyDescent="0.25">
      <c r="A39" s="286" t="s">
        <v>57</v>
      </c>
      <c r="B39" s="323">
        <v>250.04226687397409</v>
      </c>
      <c r="C39" s="323">
        <v>99.423454473781149</v>
      </c>
      <c r="D39" s="324">
        <v>397.62659216288586</v>
      </c>
    </row>
    <row r="40" spans="1:11" x14ac:dyDescent="0.25">
      <c r="A40" s="286" t="s">
        <v>58</v>
      </c>
      <c r="B40" s="323">
        <v>219.33</v>
      </c>
      <c r="C40" s="323">
        <v>100.61</v>
      </c>
      <c r="D40" s="324">
        <v>458.63159820475408</v>
      </c>
    </row>
    <row r="41" spans="1:11" x14ac:dyDescent="0.25">
      <c r="A41" s="286" t="s">
        <v>59</v>
      </c>
      <c r="B41" s="323">
        <v>208.88195248291487</v>
      </c>
      <c r="C41" s="323">
        <v>106.31401999418961</v>
      </c>
      <c r="D41" s="324">
        <v>508.96699657614209</v>
      </c>
    </row>
    <row r="42" spans="1:11" ht="15.75" thickBot="1" x14ac:dyDescent="0.3">
      <c r="A42" s="289" t="s">
        <v>60</v>
      </c>
      <c r="B42" s="325">
        <v>209.58</v>
      </c>
      <c r="C42" s="325">
        <v>119.79</v>
      </c>
      <c r="D42" s="326">
        <v>572</v>
      </c>
    </row>
    <row r="43" spans="1:11" ht="15.75" thickBot="1" x14ac:dyDescent="0.3">
      <c r="A43" s="311" t="s">
        <v>10</v>
      </c>
      <c r="B43" s="325">
        <v>221.23031342181199</v>
      </c>
      <c r="C43" s="325">
        <v>102.13343594206199</v>
      </c>
      <c r="D43" s="326">
        <v>461.66112754777555</v>
      </c>
    </row>
    <row r="44" spans="1:11" x14ac:dyDescent="0.25">
      <c r="A44" s="41" t="s">
        <v>62</v>
      </c>
    </row>
    <row r="45" spans="1:11" x14ac:dyDescent="0.25">
      <c r="A45" s="41"/>
    </row>
    <row r="46" spans="1:11" ht="15.75" thickBot="1" x14ac:dyDescent="0.3">
      <c r="A46" s="40" t="s">
        <v>525</v>
      </c>
    </row>
    <row r="47" spans="1:11" ht="15.75" thickBot="1" x14ac:dyDescent="0.3">
      <c r="A47" s="60" t="s">
        <v>260</v>
      </c>
      <c r="B47" s="129" t="s">
        <v>20</v>
      </c>
      <c r="C47" s="129" t="s">
        <v>28</v>
      </c>
      <c r="D47" s="129" t="s">
        <v>19</v>
      </c>
    </row>
    <row r="48" spans="1:11" x14ac:dyDescent="0.25">
      <c r="A48" s="393" t="s">
        <v>373</v>
      </c>
      <c r="B48" s="363" t="s">
        <v>22</v>
      </c>
      <c r="C48" s="363" t="s">
        <v>22</v>
      </c>
      <c r="D48" s="363" t="s">
        <v>22</v>
      </c>
    </row>
    <row r="49" spans="1:17" ht="15.75" thickBot="1" x14ac:dyDescent="0.3">
      <c r="A49" s="394" t="s">
        <v>262</v>
      </c>
      <c r="B49" s="364"/>
      <c r="C49" s="364"/>
      <c r="D49" s="364"/>
    </row>
    <row r="50" spans="1:17" x14ac:dyDescent="0.25">
      <c r="A50" s="119" t="s">
        <v>66</v>
      </c>
      <c r="B50" s="50">
        <v>804341</v>
      </c>
      <c r="C50" s="50">
        <v>303552</v>
      </c>
      <c r="D50" s="50">
        <v>1107893</v>
      </c>
    </row>
    <row r="51" spans="1:17" x14ac:dyDescent="0.25">
      <c r="A51" s="119" t="s">
        <v>67</v>
      </c>
      <c r="B51" s="50">
        <v>769824</v>
      </c>
      <c r="C51" s="50">
        <v>287219</v>
      </c>
      <c r="D51" s="50">
        <v>1057043</v>
      </c>
      <c r="L51" s="85"/>
      <c r="M51" s="85"/>
      <c r="N51" s="85"/>
      <c r="O51" s="85"/>
      <c r="P51" s="85"/>
      <c r="Q51" s="85"/>
    </row>
    <row r="52" spans="1:17" x14ac:dyDescent="0.25">
      <c r="A52" s="119" t="s">
        <v>68</v>
      </c>
      <c r="B52" s="50">
        <v>770922</v>
      </c>
      <c r="C52" s="50">
        <v>291266</v>
      </c>
      <c r="D52" s="50">
        <v>1062188</v>
      </c>
      <c r="K52" s="38" t="s">
        <v>460</v>
      </c>
      <c r="L52" s="85"/>
      <c r="M52" s="85"/>
      <c r="N52" s="85"/>
      <c r="O52" s="85"/>
      <c r="P52" s="85"/>
      <c r="Q52" s="85"/>
    </row>
    <row r="53" spans="1:17" x14ac:dyDescent="0.25">
      <c r="A53" s="119" t="s">
        <v>69</v>
      </c>
      <c r="B53" s="50">
        <v>755427</v>
      </c>
      <c r="C53" s="50">
        <v>268277</v>
      </c>
      <c r="D53" s="50">
        <v>1023705</v>
      </c>
    </row>
    <row r="54" spans="1:17" x14ac:dyDescent="0.25">
      <c r="A54" s="119" t="s">
        <v>70</v>
      </c>
      <c r="B54" s="50">
        <v>743882</v>
      </c>
      <c r="C54" s="50">
        <v>279361</v>
      </c>
      <c r="D54" s="50">
        <v>1023244</v>
      </c>
    </row>
    <row r="55" spans="1:17" x14ac:dyDescent="0.25">
      <c r="A55" s="119" t="s">
        <v>71</v>
      </c>
      <c r="B55" s="50">
        <v>735430</v>
      </c>
      <c r="C55" s="50">
        <v>264249</v>
      </c>
      <c r="D55" s="50">
        <v>999679</v>
      </c>
      <c r="G55" s="151"/>
    </row>
    <row r="56" spans="1:17" x14ac:dyDescent="0.25">
      <c r="A56" s="119" t="s">
        <v>72</v>
      </c>
      <c r="B56" s="50">
        <v>752094</v>
      </c>
      <c r="C56" s="50">
        <v>260943</v>
      </c>
      <c r="D56" s="50">
        <v>1013037</v>
      </c>
    </row>
    <row r="57" spans="1:17" x14ac:dyDescent="0.25">
      <c r="A57" s="119" t="s">
        <v>73</v>
      </c>
      <c r="B57" s="50">
        <v>759062</v>
      </c>
      <c r="C57" s="50">
        <v>265600</v>
      </c>
      <c r="D57" s="50">
        <v>1024661</v>
      </c>
    </row>
    <row r="58" spans="1:17" x14ac:dyDescent="0.25">
      <c r="A58" s="119" t="s">
        <v>74</v>
      </c>
      <c r="B58" s="50">
        <v>782123</v>
      </c>
      <c r="C58" s="50">
        <v>274394</v>
      </c>
      <c r="D58" s="50">
        <v>1056517</v>
      </c>
    </row>
    <row r="59" spans="1:17" x14ac:dyDescent="0.25">
      <c r="A59" s="119" t="s">
        <v>75</v>
      </c>
      <c r="B59" s="50">
        <v>805595</v>
      </c>
      <c r="C59" s="50">
        <v>283564</v>
      </c>
      <c r="D59" s="50">
        <v>1089158</v>
      </c>
    </row>
    <row r="60" spans="1:17" x14ac:dyDescent="0.25">
      <c r="A60" s="119" t="s">
        <v>76</v>
      </c>
      <c r="B60" s="50">
        <v>820147</v>
      </c>
      <c r="C60" s="50">
        <v>291162</v>
      </c>
      <c r="D60" s="50">
        <v>1111309</v>
      </c>
    </row>
    <row r="61" spans="1:17" x14ac:dyDescent="0.25">
      <c r="A61" s="119" t="s">
        <v>46</v>
      </c>
      <c r="B61" s="50">
        <v>813316</v>
      </c>
      <c r="C61" s="50">
        <v>288834</v>
      </c>
      <c r="D61" s="50">
        <v>1102150</v>
      </c>
      <c r="E61" s="151"/>
      <c r="F61" s="151"/>
    </row>
    <row r="62" spans="1:17" x14ac:dyDescent="0.25">
      <c r="A62" s="119" t="s">
        <v>43</v>
      </c>
      <c r="B62" s="64">
        <v>831858</v>
      </c>
      <c r="C62" s="64">
        <v>299122</v>
      </c>
      <c r="D62" s="64">
        <v>1130980</v>
      </c>
    </row>
    <row r="63" spans="1:17" x14ac:dyDescent="0.25">
      <c r="A63" s="226" t="s">
        <v>411</v>
      </c>
      <c r="B63" s="64">
        <v>855005</v>
      </c>
      <c r="C63" s="64">
        <v>303731</v>
      </c>
      <c r="D63" s="64">
        <f>SUM(B63:C63)</f>
        <v>1158736</v>
      </c>
    </row>
    <row r="64" spans="1:17" x14ac:dyDescent="0.25">
      <c r="A64" s="261" t="s">
        <v>420</v>
      </c>
      <c r="B64" s="64">
        <v>860554.72000000009</v>
      </c>
      <c r="C64" s="64">
        <v>299762.76999999996</v>
      </c>
      <c r="D64" s="64">
        <v>1160317.49</v>
      </c>
    </row>
    <row r="65" spans="1:4" ht="15.75" thickBot="1" x14ac:dyDescent="0.3">
      <c r="A65" s="121" t="s">
        <v>449</v>
      </c>
      <c r="B65" s="65">
        <v>877806</v>
      </c>
      <c r="C65" s="65">
        <v>298894.70999999996</v>
      </c>
      <c r="D65" s="65">
        <f>SUM(B65:C65)</f>
        <v>1176700.71</v>
      </c>
    </row>
    <row r="66" spans="1:4" x14ac:dyDescent="0.25">
      <c r="A66" s="313" t="s">
        <v>526</v>
      </c>
      <c r="B66" s="64"/>
      <c r="C66" s="64"/>
      <c r="D66" s="64"/>
    </row>
    <row r="67" spans="1:4" x14ac:dyDescent="0.25">
      <c r="A67" s="63"/>
    </row>
    <row r="68" spans="1:4" x14ac:dyDescent="0.25">
      <c r="A68" s="63"/>
    </row>
  </sheetData>
  <mergeCells count="8">
    <mergeCell ref="B48:B49"/>
    <mergeCell ref="C48:C49"/>
    <mergeCell ref="D48:D49"/>
    <mergeCell ref="A1:H1"/>
    <mergeCell ref="A5:H5"/>
    <mergeCell ref="A12:H12"/>
    <mergeCell ref="A19:H19"/>
    <mergeCell ref="A48:A49"/>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7169" r:id="rId4">
          <objectPr defaultSize="0" r:id="rId5">
            <anchor moveWithCells="1">
              <from>
                <xdr:col>0</xdr:col>
                <xdr:colOff>28575</xdr:colOff>
                <xdr:row>68</xdr:row>
                <xdr:rowOff>47625</xdr:rowOff>
              </from>
              <to>
                <xdr:col>10</xdr:col>
                <xdr:colOff>381000</xdr:colOff>
                <xdr:row>86</xdr:row>
                <xdr:rowOff>76200</xdr:rowOff>
              </to>
            </anchor>
          </objectPr>
        </oleObject>
      </mc:Choice>
      <mc:Fallback>
        <oleObject progId="Word.Document.12" shapeId="7169"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K105"/>
  <sheetViews>
    <sheetView showGridLines="0" zoomScaleNormal="100" workbookViewId="0">
      <selection activeCell="A104" sqref="A104"/>
    </sheetView>
  </sheetViews>
  <sheetFormatPr defaultRowHeight="15" x14ac:dyDescent="0.25"/>
  <cols>
    <col min="1" max="1" width="41" style="39" customWidth="1"/>
    <col min="2" max="2" width="10" style="39" customWidth="1"/>
    <col min="3" max="3" width="10.7109375" style="39" customWidth="1"/>
    <col min="4" max="4" width="10" style="39" bestFit="1" customWidth="1"/>
    <col min="5" max="5" width="11" style="39" customWidth="1"/>
    <col min="6" max="6" width="10.28515625" style="39" customWidth="1"/>
    <col min="7" max="7" width="11.5703125" style="39" bestFit="1" customWidth="1"/>
    <col min="8" max="8" width="12.140625" style="39" bestFit="1" customWidth="1"/>
    <col min="9" max="16384" width="9.140625" style="39"/>
  </cols>
  <sheetData>
    <row r="1" spans="1:10" x14ac:dyDescent="0.25">
      <c r="A1" s="359" t="s">
        <v>475</v>
      </c>
      <c r="B1" s="360"/>
      <c r="C1" s="360"/>
      <c r="D1" s="360"/>
      <c r="E1" s="360"/>
      <c r="F1" s="360"/>
      <c r="G1" s="358"/>
      <c r="H1" s="358"/>
    </row>
    <row r="3" spans="1:10" ht="15.75" thickBot="1" x14ac:dyDescent="0.3">
      <c r="A3" s="40" t="s">
        <v>467</v>
      </c>
      <c r="J3" s="38" t="s">
        <v>473</v>
      </c>
    </row>
    <row r="4" spans="1:10" ht="23.25" thickBot="1" x14ac:dyDescent="0.3">
      <c r="A4" s="131"/>
      <c r="B4" s="117" t="s">
        <v>37</v>
      </c>
      <c r="C4" s="117" t="s">
        <v>38</v>
      </c>
      <c r="D4" s="117" t="s">
        <v>39</v>
      </c>
      <c r="E4" s="117" t="s">
        <v>40</v>
      </c>
      <c r="F4" s="117" t="s">
        <v>41</v>
      </c>
      <c r="G4" s="117" t="s">
        <v>42</v>
      </c>
      <c r="H4" s="118" t="s">
        <v>19</v>
      </c>
    </row>
    <row r="5" spans="1:10" ht="15.75" thickBot="1" x14ac:dyDescent="0.3">
      <c r="A5" s="365" t="s">
        <v>449</v>
      </c>
      <c r="B5" s="365"/>
      <c r="C5" s="365"/>
      <c r="D5" s="365"/>
      <c r="E5" s="365"/>
      <c r="F5" s="365"/>
      <c r="G5" s="365"/>
      <c r="H5" s="365"/>
    </row>
    <row r="6" spans="1:10" x14ac:dyDescent="0.25">
      <c r="A6" s="119" t="s">
        <v>21</v>
      </c>
      <c r="B6" s="49">
        <v>13658858</v>
      </c>
      <c r="C6" s="49">
        <v>21480477</v>
      </c>
      <c r="D6" s="49">
        <v>8842312</v>
      </c>
      <c r="E6" s="49">
        <v>6875693</v>
      </c>
      <c r="F6" s="49">
        <v>12118648</v>
      </c>
      <c r="G6" s="49">
        <v>4755946</v>
      </c>
      <c r="H6" s="49">
        <f>SUM(B6:G6)</f>
        <v>67731934</v>
      </c>
    </row>
    <row r="7" spans="1:10" x14ac:dyDescent="0.25">
      <c r="A7" s="119" t="s">
        <v>22</v>
      </c>
      <c r="B7" s="50">
        <v>110823.69</v>
      </c>
      <c r="C7" s="50">
        <v>265658.39999999997</v>
      </c>
      <c r="D7" s="50">
        <v>64178.04</v>
      </c>
      <c r="E7" s="50">
        <v>66213.5</v>
      </c>
      <c r="F7" s="50">
        <v>65128.859999999993</v>
      </c>
      <c r="G7" s="50">
        <v>19100.71</v>
      </c>
      <c r="H7" s="50">
        <f>SUM(B7:G7)</f>
        <v>591103.19999999995</v>
      </c>
    </row>
    <row r="8" spans="1:10" x14ac:dyDescent="0.25">
      <c r="A8" s="119" t="s">
        <v>24</v>
      </c>
      <c r="B8" s="50">
        <v>548375</v>
      </c>
      <c r="C8" s="50">
        <v>1072578</v>
      </c>
      <c r="D8" s="50">
        <v>238376</v>
      </c>
      <c r="E8" s="50">
        <v>273159</v>
      </c>
      <c r="F8" s="50">
        <v>289345</v>
      </c>
      <c r="G8" s="50">
        <v>78497</v>
      </c>
      <c r="H8" s="50">
        <f>SUM(B8:G8)</f>
        <v>2500330</v>
      </c>
    </row>
    <row r="9" spans="1:10" x14ac:dyDescent="0.25">
      <c r="A9" s="119" t="s">
        <v>25</v>
      </c>
      <c r="B9" s="52">
        <f>(B6/B7)</f>
        <v>123.24854009102205</v>
      </c>
      <c r="C9" s="52">
        <f t="shared" ref="C9:H9" si="0">(C6/C7)</f>
        <v>80.857510999087566</v>
      </c>
      <c r="D9" s="52">
        <f t="shared" si="0"/>
        <v>137.7778442595006</v>
      </c>
      <c r="E9" s="52">
        <f t="shared" si="0"/>
        <v>103.84125593723334</v>
      </c>
      <c r="F9" s="52">
        <f t="shared" si="0"/>
        <v>186.0718581593475</v>
      </c>
      <c r="G9" s="52">
        <f t="shared" si="0"/>
        <v>248.99315261055742</v>
      </c>
      <c r="H9" s="52">
        <f t="shared" si="0"/>
        <v>114.5856324242535</v>
      </c>
      <c r="I9" s="120"/>
    </row>
    <row r="10" spans="1:10" x14ac:dyDescent="0.25">
      <c r="A10" s="119" t="s">
        <v>45</v>
      </c>
      <c r="B10" s="52">
        <f>(B6/B8)</f>
        <v>24.907878732619103</v>
      </c>
      <c r="C10" s="52">
        <f t="shared" ref="C10:H10" si="1">(C6/C8)</f>
        <v>20.026960277014819</v>
      </c>
      <c r="D10" s="52">
        <f t="shared" si="1"/>
        <v>37.093969191529347</v>
      </c>
      <c r="E10" s="52">
        <f t="shared" si="1"/>
        <v>25.171028595067341</v>
      </c>
      <c r="F10" s="52">
        <f t="shared" si="1"/>
        <v>41.883039278370113</v>
      </c>
      <c r="G10" s="52">
        <f t="shared" si="1"/>
        <v>60.587614813304967</v>
      </c>
      <c r="H10" s="52">
        <f t="shared" si="1"/>
        <v>27.089197825886984</v>
      </c>
      <c r="I10" s="120"/>
    </row>
    <row r="11" spans="1:10" ht="15.75" thickBot="1" x14ac:dyDescent="0.3">
      <c r="A11" s="121" t="s">
        <v>27</v>
      </c>
      <c r="B11" s="53">
        <f>(B7*1000)/B8</f>
        <v>202.09471620697516</v>
      </c>
      <c r="C11" s="53">
        <f t="shared" ref="C11:H11" si="2">(C7*1000)/C8</f>
        <v>247.68212661456786</v>
      </c>
      <c r="D11" s="53">
        <f t="shared" si="2"/>
        <v>269.23029164009802</v>
      </c>
      <c r="E11" s="53">
        <f t="shared" si="2"/>
        <v>242.3991155334439</v>
      </c>
      <c r="F11" s="53">
        <f t="shared" si="2"/>
        <v>225.09067030707286</v>
      </c>
      <c r="G11" s="53">
        <f t="shared" si="2"/>
        <v>243.3304457495191</v>
      </c>
      <c r="H11" s="53">
        <f t="shared" si="2"/>
        <v>236.41007387024914</v>
      </c>
    </row>
    <row r="12" spans="1:10" ht="15.75" thickBot="1" x14ac:dyDescent="0.3">
      <c r="A12" s="365" t="s">
        <v>420</v>
      </c>
      <c r="B12" s="365"/>
      <c r="C12" s="365"/>
      <c r="D12" s="365"/>
      <c r="E12" s="365"/>
      <c r="F12" s="365"/>
      <c r="G12" s="365"/>
      <c r="H12" s="365"/>
    </row>
    <row r="13" spans="1:10" x14ac:dyDescent="0.25">
      <c r="A13" s="119" t="s">
        <v>21</v>
      </c>
      <c r="B13" s="49">
        <v>12715236</v>
      </c>
      <c r="C13" s="49">
        <v>19794292</v>
      </c>
      <c r="D13" s="49">
        <v>7182093</v>
      </c>
      <c r="E13" s="49">
        <v>7482765</v>
      </c>
      <c r="F13" s="49">
        <v>11433587.5</v>
      </c>
      <c r="G13" s="49">
        <v>4951235</v>
      </c>
      <c r="H13" s="49">
        <f>SUM(B13:G13)</f>
        <v>63559208.5</v>
      </c>
    </row>
    <row r="14" spans="1:10" x14ac:dyDescent="0.25">
      <c r="A14" s="119" t="s">
        <v>22</v>
      </c>
      <c r="B14" s="50">
        <v>112163.01</v>
      </c>
      <c r="C14" s="50">
        <v>266546.30000000005</v>
      </c>
      <c r="D14" s="50">
        <v>63403.24</v>
      </c>
      <c r="E14" s="50">
        <v>65232.619999999995</v>
      </c>
      <c r="F14" s="50">
        <v>64699.83</v>
      </c>
      <c r="G14" s="50">
        <v>18406.36</v>
      </c>
      <c r="H14" s="50">
        <f>SUM(B14:G14)</f>
        <v>590451.36</v>
      </c>
    </row>
    <row r="15" spans="1:10" x14ac:dyDescent="0.25">
      <c r="A15" s="119" t="s">
        <v>24</v>
      </c>
      <c r="B15" s="50">
        <v>536534</v>
      </c>
      <c r="C15" s="50">
        <v>1043073</v>
      </c>
      <c r="D15" s="50">
        <v>232340</v>
      </c>
      <c r="E15" s="50">
        <v>272445</v>
      </c>
      <c r="F15" s="50">
        <v>285108</v>
      </c>
      <c r="G15" s="50">
        <v>76198</v>
      </c>
      <c r="H15" s="50">
        <f>SUM(B15:G15)</f>
        <v>2445698</v>
      </c>
    </row>
    <row r="16" spans="1:10" x14ac:dyDescent="0.25">
      <c r="A16" s="119" t="s">
        <v>25</v>
      </c>
      <c r="B16" s="52">
        <f>(B13/B14)</f>
        <v>113.36389777699441</v>
      </c>
      <c r="C16" s="52">
        <f t="shared" ref="C16:H16" si="3">(C13/C14)</f>
        <v>74.262115062186183</v>
      </c>
      <c r="D16" s="52">
        <f t="shared" si="3"/>
        <v>113.27643508439002</v>
      </c>
      <c r="E16" s="52">
        <f t="shared" si="3"/>
        <v>114.70894469668703</v>
      </c>
      <c r="F16" s="52">
        <f t="shared" si="3"/>
        <v>176.71742723280724</v>
      </c>
      <c r="G16" s="52">
        <f t="shared" si="3"/>
        <v>268.99587968506535</v>
      </c>
      <c r="H16" s="52">
        <f t="shared" si="3"/>
        <v>107.64512169131086</v>
      </c>
    </row>
    <row r="17" spans="1:10" x14ac:dyDescent="0.25">
      <c r="A17" s="119" t="s">
        <v>45</v>
      </c>
      <c r="B17" s="52">
        <f>(B13/B15)</f>
        <v>23.698844807598402</v>
      </c>
      <c r="C17" s="52">
        <f t="shared" ref="C17:H17" si="4">(C13/C15)</f>
        <v>18.976899986865732</v>
      </c>
      <c r="D17" s="52">
        <f t="shared" si="4"/>
        <v>30.911995351639838</v>
      </c>
      <c r="E17" s="52">
        <f t="shared" si="4"/>
        <v>27.465231514617628</v>
      </c>
      <c r="F17" s="52">
        <f t="shared" si="4"/>
        <v>40.102654081961923</v>
      </c>
      <c r="G17" s="52">
        <f t="shared" si="4"/>
        <v>64.978542743904043</v>
      </c>
      <c r="H17" s="52">
        <f t="shared" si="4"/>
        <v>25.988167181720719</v>
      </c>
    </row>
    <row r="18" spans="1:10" ht="15.75" thickBot="1" x14ac:dyDescent="0.3">
      <c r="A18" s="121" t="s">
        <v>27</v>
      </c>
      <c r="B18" s="53">
        <f>(B14*1000)/B15</f>
        <v>209.0510759802734</v>
      </c>
      <c r="C18" s="53">
        <f t="shared" ref="C18:H18" si="5">(C14*1000)/C15</f>
        <v>255.53944930028874</v>
      </c>
      <c r="D18" s="53">
        <f t="shared" si="5"/>
        <v>272.88990272875958</v>
      </c>
      <c r="E18" s="53">
        <f t="shared" si="5"/>
        <v>239.43408761401381</v>
      </c>
      <c r="F18" s="53">
        <f t="shared" si="5"/>
        <v>226.93095248116504</v>
      </c>
      <c r="G18" s="53">
        <f t="shared" si="5"/>
        <v>241.55962098742748</v>
      </c>
      <c r="H18" s="53">
        <f t="shared" si="5"/>
        <v>241.42447677513741</v>
      </c>
    </row>
    <row r="19" spans="1:10" ht="15.75" thickBot="1" x14ac:dyDescent="0.3">
      <c r="A19" s="365" t="s">
        <v>47</v>
      </c>
      <c r="B19" s="365"/>
      <c r="C19" s="365"/>
      <c r="D19" s="365"/>
      <c r="E19" s="365"/>
      <c r="F19" s="365"/>
      <c r="G19" s="365"/>
      <c r="H19" s="365"/>
    </row>
    <row r="20" spans="1:10" x14ac:dyDescent="0.25">
      <c r="A20" s="119" t="s">
        <v>21</v>
      </c>
      <c r="B20" s="145">
        <f>(B6-B13)/B13</f>
        <v>7.4211913958970172E-2</v>
      </c>
      <c r="C20" s="145">
        <f t="shared" ref="C20:H20" si="6">(C6-C13)/C13</f>
        <v>8.5185416078534151E-2</v>
      </c>
      <c r="D20" s="145">
        <f t="shared" si="6"/>
        <v>0.23116088861561665</v>
      </c>
      <c r="E20" s="145">
        <f t="shared" si="6"/>
        <v>-8.1129368622427672E-2</v>
      </c>
      <c r="F20" s="145">
        <f t="shared" si="6"/>
        <v>5.9916496025416342E-2</v>
      </c>
      <c r="G20" s="145">
        <f t="shared" si="6"/>
        <v>-3.944248253213592E-2</v>
      </c>
      <c r="H20" s="145">
        <f t="shared" si="6"/>
        <v>6.5650998470190194E-2</v>
      </c>
      <c r="I20" s="132"/>
    </row>
    <row r="21" spans="1:10" x14ac:dyDescent="0.25">
      <c r="A21" s="119" t="s">
        <v>22</v>
      </c>
      <c r="B21" s="145">
        <f t="shared" ref="B21:H25" si="7">(B7-B14)/B14</f>
        <v>-1.1940835040001088E-2</v>
      </c>
      <c r="C21" s="145">
        <f t="shared" si="7"/>
        <v>-3.3311285881667888E-3</v>
      </c>
      <c r="D21" s="145">
        <f t="shared" si="7"/>
        <v>1.2220195687160514E-2</v>
      </c>
      <c r="E21" s="145">
        <f t="shared" si="7"/>
        <v>1.5036648842251081E-2</v>
      </c>
      <c r="F21" s="145">
        <f t="shared" si="7"/>
        <v>6.6310838838369674E-3</v>
      </c>
      <c r="G21" s="145">
        <f t="shared" si="7"/>
        <v>3.7723373877290162E-2</v>
      </c>
      <c r="H21" s="145">
        <f t="shared" si="7"/>
        <v>1.1039690043223331E-3</v>
      </c>
      <c r="I21" s="132"/>
    </row>
    <row r="22" spans="1:10" x14ac:dyDescent="0.25">
      <c r="A22" s="119" t="s">
        <v>24</v>
      </c>
      <c r="B22" s="145">
        <f t="shared" si="7"/>
        <v>2.2069430828242014E-2</v>
      </c>
      <c r="C22" s="145">
        <f t="shared" si="7"/>
        <v>2.8286610812474296E-2</v>
      </c>
      <c r="D22" s="145">
        <f t="shared" si="7"/>
        <v>2.5979168460015495E-2</v>
      </c>
      <c r="E22" s="145">
        <f t="shared" si="7"/>
        <v>2.6207124373726809E-3</v>
      </c>
      <c r="F22" s="145">
        <f t="shared" si="7"/>
        <v>1.4861035116517249E-2</v>
      </c>
      <c r="G22" s="145">
        <f t="shared" si="7"/>
        <v>3.0171395574687E-2</v>
      </c>
      <c r="H22" s="145">
        <f t="shared" si="7"/>
        <v>2.2337999213312518E-2</v>
      </c>
      <c r="I22" s="132"/>
    </row>
    <row r="23" spans="1:10" x14ac:dyDescent="0.25">
      <c r="A23" s="119" t="s">
        <v>25</v>
      </c>
      <c r="B23" s="145">
        <f t="shared" si="7"/>
        <v>8.7193917180515224E-2</v>
      </c>
      <c r="C23" s="145">
        <f t="shared" si="7"/>
        <v>8.8812390158541532E-2</v>
      </c>
      <c r="D23" s="145">
        <f t="shared" si="7"/>
        <v>0.21629749521034303</v>
      </c>
      <c r="E23" s="145">
        <f t="shared" si="7"/>
        <v>-9.4741423942047306E-2</v>
      </c>
      <c r="F23" s="145">
        <f t="shared" si="7"/>
        <v>5.2934399696849078E-2</v>
      </c>
      <c r="G23" s="145">
        <f t="shared" si="7"/>
        <v>-7.4360719197359815E-2</v>
      </c>
      <c r="H23" s="145">
        <f t="shared" si="7"/>
        <v>6.4475850125801662E-2</v>
      </c>
      <c r="I23" s="132"/>
    </row>
    <row r="24" spans="1:10" x14ac:dyDescent="0.25">
      <c r="A24" s="119" t="s">
        <v>26</v>
      </c>
      <c r="B24" s="145">
        <f t="shared" si="7"/>
        <v>5.1016576328355767E-2</v>
      </c>
      <c r="C24" s="145">
        <f t="shared" si="7"/>
        <v>5.533360511336697E-2</v>
      </c>
      <c r="D24" s="145">
        <f t="shared" si="7"/>
        <v>0.19998624383726699</v>
      </c>
      <c r="E24" s="145">
        <f t="shared" si="7"/>
        <v>-8.3531169883977102E-2</v>
      </c>
      <c r="F24" s="145">
        <f t="shared" si="7"/>
        <v>4.4395694927558502E-2</v>
      </c>
      <c r="G24" s="145">
        <f t="shared" si="7"/>
        <v>-6.7575044702137627E-2</v>
      </c>
      <c r="H24" s="145">
        <f t="shared" si="7"/>
        <v>4.2366613869588163E-2</v>
      </c>
      <c r="I24" s="132"/>
      <c r="J24" s="133"/>
    </row>
    <row r="25" spans="1:10" ht="15.75" thickBot="1" x14ac:dyDescent="0.3">
      <c r="A25" s="121" t="s">
        <v>27</v>
      </c>
      <c r="B25" s="146">
        <f t="shared" si="7"/>
        <v>-3.3275886003833112E-2</v>
      </c>
      <c r="C25" s="146">
        <f t="shared" si="7"/>
        <v>-3.0747983167513211E-2</v>
      </c>
      <c r="D25" s="146">
        <f t="shared" si="7"/>
        <v>-1.3410577130437303E-2</v>
      </c>
      <c r="E25" s="146">
        <f t="shared" si="7"/>
        <v>1.2383482857336307E-2</v>
      </c>
      <c r="F25" s="146">
        <f t="shared" si="7"/>
        <v>-8.1094366104373615E-3</v>
      </c>
      <c r="G25" s="146">
        <f t="shared" si="7"/>
        <v>7.3307978993053134E-3</v>
      </c>
      <c r="H25" s="146">
        <f t="shared" si="7"/>
        <v>-2.0770068436593042E-2</v>
      </c>
      <c r="I25" s="132"/>
      <c r="J25" s="40" t="s">
        <v>474</v>
      </c>
    </row>
    <row r="26" spans="1:10" x14ac:dyDescent="0.25">
      <c r="A26" s="41" t="s">
        <v>293</v>
      </c>
    </row>
    <row r="27" spans="1:10" x14ac:dyDescent="0.25">
      <c r="A27" s="41" t="s">
        <v>294</v>
      </c>
    </row>
    <row r="28" spans="1:10" x14ac:dyDescent="0.25">
      <c r="A28" s="41"/>
    </row>
    <row r="29" spans="1:10" ht="15.75" thickBot="1" x14ac:dyDescent="0.3">
      <c r="A29" s="40" t="s">
        <v>464</v>
      </c>
      <c r="F29" s="227"/>
      <c r="G29" s="227"/>
    </row>
    <row r="30" spans="1:10" x14ac:dyDescent="0.25">
      <c r="A30" s="134"/>
      <c r="B30" s="404" t="s">
        <v>64</v>
      </c>
      <c r="C30" s="405"/>
      <c r="D30" s="405"/>
    </row>
    <row r="31" spans="1:10" ht="15.75" thickBot="1" x14ac:dyDescent="0.3">
      <c r="A31" s="62" t="s">
        <v>65</v>
      </c>
      <c r="B31" s="126" t="s">
        <v>20</v>
      </c>
      <c r="C31" s="126" t="s">
        <v>28</v>
      </c>
      <c r="D31" s="135" t="s">
        <v>14</v>
      </c>
    </row>
    <row r="32" spans="1:10" x14ac:dyDescent="0.25">
      <c r="A32" s="119" t="s">
        <v>66</v>
      </c>
      <c r="B32" s="292">
        <v>6.3</v>
      </c>
      <c r="C32" s="292">
        <v>7.7</v>
      </c>
      <c r="D32" s="293">
        <v>6.6</v>
      </c>
    </row>
    <row r="33" spans="1:6" x14ac:dyDescent="0.25">
      <c r="A33" s="119" t="s">
        <v>67</v>
      </c>
      <c r="B33" s="292">
        <v>5.7</v>
      </c>
      <c r="C33" s="292">
        <v>10.7</v>
      </c>
      <c r="D33" s="294">
        <v>6.7</v>
      </c>
    </row>
    <row r="34" spans="1:6" x14ac:dyDescent="0.25">
      <c r="A34" s="119" t="s">
        <v>68</v>
      </c>
      <c r="B34" s="292">
        <v>7.9</v>
      </c>
      <c r="C34" s="292">
        <v>11.3</v>
      </c>
      <c r="D34" s="294">
        <v>8.6999999999999993</v>
      </c>
    </row>
    <row r="35" spans="1:6" x14ac:dyDescent="0.25">
      <c r="A35" s="119" t="s">
        <v>69</v>
      </c>
      <c r="B35" s="292">
        <v>9.6999999999999993</v>
      </c>
      <c r="C35" s="292">
        <v>12.4</v>
      </c>
      <c r="D35" s="294">
        <v>10.3</v>
      </c>
    </row>
    <row r="36" spans="1:6" x14ac:dyDescent="0.25">
      <c r="A36" s="119" t="s">
        <v>70</v>
      </c>
      <c r="B36" s="292">
        <v>11</v>
      </c>
      <c r="C36" s="292">
        <v>12.8</v>
      </c>
      <c r="D36" s="294">
        <v>11.5</v>
      </c>
    </row>
    <row r="37" spans="1:6" x14ac:dyDescent="0.25">
      <c r="A37" s="119" t="s">
        <v>71</v>
      </c>
      <c r="B37" s="292">
        <v>9.5</v>
      </c>
      <c r="C37" s="292">
        <v>11.4</v>
      </c>
      <c r="D37" s="294">
        <v>10</v>
      </c>
    </row>
    <row r="38" spans="1:6" x14ac:dyDescent="0.25">
      <c r="A38" s="119" t="s">
        <v>72</v>
      </c>
      <c r="B38" s="292">
        <v>9.8000000000000007</v>
      </c>
      <c r="C38" s="292">
        <v>12</v>
      </c>
      <c r="D38" s="294">
        <v>10.3</v>
      </c>
    </row>
    <row r="39" spans="1:6" x14ac:dyDescent="0.25">
      <c r="A39" s="119" t="s">
        <v>73</v>
      </c>
      <c r="B39" s="292">
        <v>8.1</v>
      </c>
      <c r="C39" s="292">
        <v>10.9</v>
      </c>
      <c r="D39" s="294">
        <v>8.8000000000000007</v>
      </c>
    </row>
    <row r="40" spans="1:6" x14ac:dyDescent="0.25">
      <c r="A40" s="119" t="s">
        <v>74</v>
      </c>
      <c r="B40" s="292">
        <v>6.6</v>
      </c>
      <c r="C40" s="292">
        <v>10.1</v>
      </c>
      <c r="D40" s="294">
        <v>7.5</v>
      </c>
    </row>
    <row r="41" spans="1:6" x14ac:dyDescent="0.25">
      <c r="A41" s="119" t="s">
        <v>75</v>
      </c>
      <c r="B41" s="292">
        <v>8.1</v>
      </c>
      <c r="C41" s="292">
        <v>8.6</v>
      </c>
      <c r="D41" s="294">
        <v>8.3000000000000007</v>
      </c>
    </row>
    <row r="42" spans="1:6" x14ac:dyDescent="0.25">
      <c r="A42" s="119" t="s">
        <v>76</v>
      </c>
      <c r="B42" s="292">
        <v>6.5</v>
      </c>
      <c r="C42" s="292">
        <v>8.6</v>
      </c>
      <c r="D42" s="294">
        <v>7</v>
      </c>
    </row>
    <row r="43" spans="1:6" x14ac:dyDescent="0.25">
      <c r="A43" s="119" t="s">
        <v>46</v>
      </c>
      <c r="B43" s="292">
        <v>5.5</v>
      </c>
      <c r="C43" s="292">
        <v>7</v>
      </c>
      <c r="D43" s="294">
        <v>5.9</v>
      </c>
    </row>
    <row r="44" spans="1:6" x14ac:dyDescent="0.25">
      <c r="A44" s="130" t="s">
        <v>43</v>
      </c>
      <c r="B44" s="295">
        <v>5.8</v>
      </c>
      <c r="C44" s="295">
        <v>6.8</v>
      </c>
      <c r="D44" s="296">
        <v>6.1</v>
      </c>
    </row>
    <row r="45" spans="1:6" x14ac:dyDescent="0.25">
      <c r="A45" s="248" t="s">
        <v>411</v>
      </c>
      <c r="B45" s="295">
        <v>4.9000000000000004</v>
      </c>
      <c r="C45" s="295">
        <v>6.4</v>
      </c>
      <c r="D45" s="296">
        <v>6</v>
      </c>
      <c r="E45" s="136"/>
      <c r="F45" s="136"/>
    </row>
    <row r="46" spans="1:6" x14ac:dyDescent="0.25">
      <c r="A46" s="279" t="s">
        <v>420</v>
      </c>
      <c r="B46" s="295">
        <v>6.5</v>
      </c>
      <c r="C46" s="295">
        <v>3.4</v>
      </c>
      <c r="D46" s="296">
        <v>5.6</v>
      </c>
      <c r="E46" s="136"/>
      <c r="F46" s="136"/>
    </row>
    <row r="47" spans="1:6" x14ac:dyDescent="0.25">
      <c r="A47" s="297" t="s">
        <v>449</v>
      </c>
      <c r="B47" s="298">
        <v>7.3</v>
      </c>
      <c r="C47" s="298">
        <v>6</v>
      </c>
      <c r="D47" s="299">
        <v>6.5</v>
      </c>
      <c r="E47" s="136"/>
      <c r="F47" s="136"/>
    </row>
    <row r="48" spans="1:6" x14ac:dyDescent="0.25">
      <c r="A48" s="130"/>
      <c r="B48" s="147"/>
      <c r="C48" s="147"/>
      <c r="D48" s="148"/>
      <c r="E48" s="136"/>
      <c r="F48" s="136"/>
    </row>
    <row r="49" spans="1:10" ht="15.75" thickBot="1" x14ac:dyDescent="0.3">
      <c r="A49" s="300" t="s">
        <v>514</v>
      </c>
      <c r="B49" s="301"/>
      <c r="C49" s="301"/>
      <c r="D49" s="301"/>
      <c r="E49" s="301"/>
      <c r="F49" s="301"/>
      <c r="G49" s="301"/>
      <c r="J49" s="40" t="s">
        <v>463</v>
      </c>
    </row>
    <row r="50" spans="1:10" ht="34.5" thickBot="1" x14ac:dyDescent="0.3">
      <c r="A50" s="302" t="s">
        <v>63</v>
      </c>
      <c r="B50" s="303" t="s">
        <v>77</v>
      </c>
      <c r="C50" s="303" t="s">
        <v>25</v>
      </c>
      <c r="D50" s="303" t="s">
        <v>26</v>
      </c>
      <c r="E50" s="303" t="s">
        <v>27</v>
      </c>
      <c r="F50" s="303" t="s">
        <v>64</v>
      </c>
      <c r="G50" s="301"/>
    </row>
    <row r="51" spans="1:10" x14ac:dyDescent="0.25">
      <c r="A51" s="286" t="s">
        <v>78</v>
      </c>
      <c r="B51" s="282">
        <v>5</v>
      </c>
      <c r="C51" s="304">
        <v>128.60347800343396</v>
      </c>
      <c r="D51" s="304">
        <v>24.752193165098138</v>
      </c>
      <c r="E51" s="305">
        <v>192.4690805363538</v>
      </c>
      <c r="F51" s="306">
        <v>0.11852963294913418</v>
      </c>
      <c r="G51" s="307"/>
    </row>
    <row r="52" spans="1:10" x14ac:dyDescent="0.25">
      <c r="A52" s="286" t="s">
        <v>79</v>
      </c>
      <c r="B52" s="282">
        <v>70</v>
      </c>
      <c r="C52" s="304">
        <v>109.35438673247815</v>
      </c>
      <c r="D52" s="304">
        <v>26.33763414143019</v>
      </c>
      <c r="E52" s="305">
        <v>240.8466173914168</v>
      </c>
      <c r="F52" s="306">
        <v>5.9129927610619679E-2</v>
      </c>
      <c r="G52" s="301"/>
    </row>
    <row r="53" spans="1:10" x14ac:dyDescent="0.25">
      <c r="A53" s="286" t="s">
        <v>80</v>
      </c>
      <c r="B53" s="282">
        <v>2</v>
      </c>
      <c r="C53" s="304">
        <v>243.67498707628684</v>
      </c>
      <c r="D53" s="304">
        <v>76.989196882729019</v>
      </c>
      <c r="E53" s="305">
        <v>315.95034765971349</v>
      </c>
      <c r="F53" s="306">
        <v>6.727715826009896E-2</v>
      </c>
      <c r="G53" s="301"/>
    </row>
    <row r="54" spans="1:10" ht="15.75" thickBot="1" x14ac:dyDescent="0.3">
      <c r="A54" s="289" t="s">
        <v>81</v>
      </c>
      <c r="B54" s="285">
        <v>2</v>
      </c>
      <c r="C54" s="308">
        <v>449.35305296207554</v>
      </c>
      <c r="D54" s="308">
        <v>67.109081934846984</v>
      </c>
      <c r="E54" s="309">
        <v>149.34600197433366</v>
      </c>
      <c r="F54" s="310">
        <v>0.12985210278443368</v>
      </c>
      <c r="G54" s="301"/>
    </row>
    <row r="55" spans="1:10" ht="15.75" thickBot="1" x14ac:dyDescent="0.3">
      <c r="A55" s="311" t="s">
        <v>10</v>
      </c>
      <c r="B55" s="285">
        <v>79</v>
      </c>
      <c r="C55" s="308">
        <v>114.58563242425349</v>
      </c>
      <c r="D55" s="308">
        <v>27.089197825886984</v>
      </c>
      <c r="E55" s="309">
        <v>236.41007387024916</v>
      </c>
      <c r="F55" s="310">
        <v>6.4962463407405219E-2</v>
      </c>
      <c r="G55" s="301"/>
    </row>
    <row r="56" spans="1:10" x14ac:dyDescent="0.25">
      <c r="A56" s="57" t="s">
        <v>82</v>
      </c>
    </row>
    <row r="57" spans="1:10" x14ac:dyDescent="0.25">
      <c r="A57" s="57" t="s">
        <v>83</v>
      </c>
    </row>
    <row r="58" spans="1:10" x14ac:dyDescent="0.25">
      <c r="A58" s="57" t="s">
        <v>84</v>
      </c>
    </row>
    <row r="60" spans="1:10" ht="15.75" thickBot="1" x14ac:dyDescent="0.3">
      <c r="A60" s="40" t="s">
        <v>466</v>
      </c>
    </row>
    <row r="61" spans="1:10" ht="15.75" thickBot="1" x14ac:dyDescent="0.3">
      <c r="A61" s="137"/>
      <c r="B61" s="403" t="s">
        <v>85</v>
      </c>
      <c r="C61" s="403"/>
      <c r="D61" s="403"/>
      <c r="E61" s="403"/>
      <c r="F61" s="403"/>
    </row>
    <row r="62" spans="1:10" ht="15" customHeight="1" thickBot="1" x14ac:dyDescent="0.3">
      <c r="A62" s="125" t="s">
        <v>87</v>
      </c>
      <c r="B62" s="127" t="s">
        <v>86</v>
      </c>
      <c r="C62" s="127" t="s">
        <v>58</v>
      </c>
      <c r="D62" s="127" t="s">
        <v>59</v>
      </c>
      <c r="E62" s="127" t="s">
        <v>60</v>
      </c>
      <c r="F62" s="139" t="s">
        <v>29</v>
      </c>
    </row>
    <row r="63" spans="1:10" ht="24" customHeight="1" x14ac:dyDescent="0.25">
      <c r="A63" s="119" t="s">
        <v>78</v>
      </c>
      <c r="B63" s="128">
        <v>2</v>
      </c>
      <c r="C63" s="77">
        <v>4</v>
      </c>
      <c r="D63" s="241" t="s">
        <v>23</v>
      </c>
      <c r="E63" s="128">
        <v>1</v>
      </c>
      <c r="F63" s="80">
        <f>SUM(B63:E63)</f>
        <v>7</v>
      </c>
    </row>
    <row r="64" spans="1:10" x14ac:dyDescent="0.25">
      <c r="A64" s="119" t="s">
        <v>79</v>
      </c>
      <c r="B64" s="128">
        <v>8</v>
      </c>
      <c r="C64" s="128">
        <v>44</v>
      </c>
      <c r="D64" s="128">
        <v>15</v>
      </c>
      <c r="E64" s="128">
        <v>2</v>
      </c>
      <c r="F64" s="80">
        <f>SUM(B64:E64)</f>
        <v>69</v>
      </c>
      <c r="H64" s="208"/>
    </row>
    <row r="65" spans="1:10" x14ac:dyDescent="0.25">
      <c r="A65" s="119" t="s">
        <v>88</v>
      </c>
      <c r="B65" s="241" t="s">
        <v>23</v>
      </c>
      <c r="C65" s="70">
        <v>2</v>
      </c>
      <c r="D65" s="128" t="s">
        <v>23</v>
      </c>
      <c r="E65" s="241" t="s">
        <v>23</v>
      </c>
      <c r="F65" s="80">
        <f>SUM(B65:E65)</f>
        <v>2</v>
      </c>
      <c r="J65" s="40" t="s">
        <v>468</v>
      </c>
    </row>
    <row r="66" spans="1:10" ht="15.75" thickBot="1" x14ac:dyDescent="0.3">
      <c r="A66" s="81" t="s">
        <v>89</v>
      </c>
      <c r="B66" s="231" t="s">
        <v>23</v>
      </c>
      <c r="C66" s="242" t="s">
        <v>23</v>
      </c>
      <c r="D66" s="231" t="s">
        <v>23</v>
      </c>
      <c r="E66" s="242">
        <v>1</v>
      </c>
      <c r="F66" s="80">
        <f>SUM(B66:E66)</f>
        <v>1</v>
      </c>
    </row>
    <row r="67" spans="1:10" ht="15.75" thickBot="1" x14ac:dyDescent="0.3">
      <c r="A67" s="125" t="s">
        <v>90</v>
      </c>
      <c r="B67" s="82">
        <f>SUM(B63:B66)</f>
        <v>10</v>
      </c>
      <c r="C67" s="82">
        <f>SUM(C63:C66)</f>
        <v>50</v>
      </c>
      <c r="D67" s="82">
        <f>SUM(D63:D66)</f>
        <v>15</v>
      </c>
      <c r="E67" s="82">
        <f>SUM(E63:E66)</f>
        <v>4</v>
      </c>
      <c r="F67" s="230">
        <f>SUM(B67:E67)</f>
        <v>79</v>
      </c>
    </row>
    <row r="68" spans="1:10" x14ac:dyDescent="0.25">
      <c r="A68" s="140" t="s">
        <v>91</v>
      </c>
    </row>
    <row r="70" spans="1:10" x14ac:dyDescent="0.25">
      <c r="A70" s="140"/>
    </row>
    <row r="71" spans="1:10" ht="15.75" thickBot="1" x14ac:dyDescent="0.3">
      <c r="A71" s="40" t="s">
        <v>515</v>
      </c>
      <c r="E71" s="301"/>
    </row>
    <row r="72" spans="1:10" ht="15.75" thickBot="1" x14ac:dyDescent="0.3">
      <c r="A72" s="141"/>
      <c r="B72" s="402" t="s">
        <v>148</v>
      </c>
      <c r="C72" s="402"/>
      <c r="D72" s="402"/>
      <c r="E72" s="402"/>
    </row>
    <row r="73" spans="1:10" ht="15.75" thickBot="1" x14ac:dyDescent="0.3">
      <c r="A73" s="58"/>
      <c r="B73" s="142" t="s">
        <v>149</v>
      </c>
      <c r="C73" s="142" t="s">
        <v>150</v>
      </c>
      <c r="D73" s="142" t="s">
        <v>29</v>
      </c>
      <c r="E73" s="56" t="s">
        <v>151</v>
      </c>
    </row>
    <row r="74" spans="1:10" ht="15.75" thickBot="1" x14ac:dyDescent="0.3">
      <c r="A74" s="58" t="s">
        <v>152</v>
      </c>
      <c r="B74" s="402" t="s">
        <v>153</v>
      </c>
      <c r="C74" s="402"/>
      <c r="D74" s="402"/>
      <c r="E74" s="143"/>
    </row>
    <row r="75" spans="1:10" x14ac:dyDescent="0.25">
      <c r="A75" s="76" t="s">
        <v>154</v>
      </c>
      <c r="B75" s="50">
        <v>51547</v>
      </c>
      <c r="C75" s="50">
        <v>1010.1771496375834</v>
      </c>
      <c r="D75" s="50">
        <f t="shared" ref="D75:D80" si="8">SUM(B75:C75)</f>
        <v>52557.17714963758</v>
      </c>
      <c r="E75" s="256">
        <v>4.3</v>
      </c>
      <c r="F75" s="255"/>
    </row>
    <row r="76" spans="1:10" x14ac:dyDescent="0.25">
      <c r="A76" s="76" t="s">
        <v>155</v>
      </c>
      <c r="B76" s="50">
        <v>341665</v>
      </c>
      <c r="C76" s="50">
        <v>22696</v>
      </c>
      <c r="D76" s="50">
        <f t="shared" si="8"/>
        <v>364361</v>
      </c>
      <c r="E76" s="256">
        <v>29.7</v>
      </c>
      <c r="F76" s="255"/>
    </row>
    <row r="77" spans="1:10" x14ac:dyDescent="0.25">
      <c r="A77" s="76" t="s">
        <v>156</v>
      </c>
      <c r="B77" s="50">
        <v>172565</v>
      </c>
      <c r="C77" s="50">
        <v>3991</v>
      </c>
      <c r="D77" s="50">
        <f t="shared" si="8"/>
        <v>176556</v>
      </c>
      <c r="E77" s="256">
        <v>14.4</v>
      </c>
      <c r="F77" s="255"/>
    </row>
    <row r="78" spans="1:10" x14ac:dyDescent="0.25">
      <c r="A78" s="76" t="s">
        <v>157</v>
      </c>
      <c r="B78" s="50">
        <v>13120</v>
      </c>
      <c r="C78" s="50">
        <v>2762</v>
      </c>
      <c r="D78" s="50">
        <f t="shared" si="8"/>
        <v>15882</v>
      </c>
      <c r="E78" s="256">
        <v>1.3</v>
      </c>
      <c r="F78" s="255"/>
      <c r="G78" s="208"/>
    </row>
    <row r="79" spans="1:10" x14ac:dyDescent="0.25">
      <c r="A79" s="76" t="s">
        <v>158</v>
      </c>
      <c r="B79" s="50">
        <v>12216</v>
      </c>
      <c r="C79" s="50">
        <v>2185</v>
      </c>
      <c r="D79" s="50">
        <f t="shared" si="8"/>
        <v>14401</v>
      </c>
      <c r="E79" s="256">
        <v>1.2</v>
      </c>
      <c r="F79" s="255"/>
      <c r="G79" s="66"/>
    </row>
    <row r="80" spans="1:10" ht="15.75" thickBot="1" x14ac:dyDescent="0.3">
      <c r="A80" s="81" t="s">
        <v>18</v>
      </c>
      <c r="B80" s="65">
        <v>462873.86</v>
      </c>
      <c r="C80" s="65">
        <v>139119</v>
      </c>
      <c r="D80" s="65">
        <f t="shared" si="8"/>
        <v>601992.86</v>
      </c>
      <c r="E80" s="257">
        <v>49.1</v>
      </c>
      <c r="F80" s="255"/>
      <c r="G80" s="208"/>
    </row>
    <row r="81" spans="1:11" ht="15.75" thickBot="1" x14ac:dyDescent="0.3">
      <c r="A81" s="58" t="s">
        <v>29</v>
      </c>
      <c r="B81" s="65">
        <f>SUM(B75:B80)</f>
        <v>1053986.8599999999</v>
      </c>
      <c r="C81" s="65">
        <f>SUM(C75:C80)</f>
        <v>171763.17714963757</v>
      </c>
      <c r="D81" s="65">
        <f>SUM(D75:D80)</f>
        <v>1225750.0371496375</v>
      </c>
      <c r="E81" s="222">
        <v>100</v>
      </c>
      <c r="F81" s="149"/>
    </row>
    <row r="82" spans="1:11" x14ac:dyDescent="0.25">
      <c r="B82" s="66"/>
    </row>
    <row r="83" spans="1:11" ht="15.75" thickBot="1" x14ac:dyDescent="0.3">
      <c r="A83" s="40" t="s">
        <v>524</v>
      </c>
    </row>
    <row r="84" spans="1:11" ht="15" customHeight="1" x14ac:dyDescent="0.25">
      <c r="A84" s="398"/>
      <c r="B84" s="395" t="s">
        <v>20</v>
      </c>
      <c r="C84" s="400"/>
      <c r="D84" s="395" t="s">
        <v>28</v>
      </c>
      <c r="E84" s="400"/>
      <c r="F84" s="395" t="s">
        <v>19</v>
      </c>
      <c r="G84" s="396"/>
      <c r="K84" s="40"/>
    </row>
    <row r="85" spans="1:11" ht="15.75" thickBot="1" x14ac:dyDescent="0.3">
      <c r="A85" s="399"/>
      <c r="B85" s="401"/>
      <c r="C85" s="401"/>
      <c r="D85" s="401"/>
      <c r="E85" s="401"/>
      <c r="F85" s="397"/>
      <c r="G85" s="397"/>
    </row>
    <row r="86" spans="1:11" ht="23.25" thickBot="1" x14ac:dyDescent="0.3">
      <c r="A86" s="124" t="s">
        <v>287</v>
      </c>
      <c r="B86" s="117" t="s">
        <v>22</v>
      </c>
      <c r="C86" s="117" t="s">
        <v>554</v>
      </c>
      <c r="D86" s="117" t="s">
        <v>22</v>
      </c>
      <c r="E86" s="117" t="s">
        <v>554</v>
      </c>
      <c r="F86" s="117" t="s">
        <v>22</v>
      </c>
      <c r="G86" s="117" t="s">
        <v>554</v>
      </c>
      <c r="H86" s="149"/>
    </row>
    <row r="87" spans="1:11" x14ac:dyDescent="0.25">
      <c r="A87" s="119" t="s">
        <v>66</v>
      </c>
      <c r="B87" s="50">
        <v>280532</v>
      </c>
      <c r="C87" s="50">
        <v>262941</v>
      </c>
      <c r="D87" s="50">
        <v>78532</v>
      </c>
      <c r="E87" s="50">
        <v>72519</v>
      </c>
      <c r="F87" s="50">
        <f>SUM(B87,D87)</f>
        <v>359064</v>
      </c>
      <c r="G87" s="50">
        <f>SUM(C87,E87)</f>
        <v>335460</v>
      </c>
      <c r="H87" s="133"/>
    </row>
    <row r="88" spans="1:11" x14ac:dyDescent="0.25">
      <c r="A88" s="119" t="s">
        <v>67</v>
      </c>
      <c r="B88" s="50">
        <v>312976</v>
      </c>
      <c r="C88" s="50">
        <v>295291</v>
      </c>
      <c r="D88" s="50">
        <v>84073</v>
      </c>
      <c r="E88" s="50">
        <v>75037</v>
      </c>
      <c r="F88" s="50">
        <f t="shared" ref="F88:F101" si="9">SUM(B88,D88)</f>
        <v>397049</v>
      </c>
      <c r="G88" s="50">
        <f t="shared" ref="G88:G101" si="10">SUM(C88,E88)</f>
        <v>370328</v>
      </c>
      <c r="H88" s="149"/>
    </row>
    <row r="89" spans="1:11" x14ac:dyDescent="0.25">
      <c r="A89" s="119" t="s">
        <v>68</v>
      </c>
      <c r="B89" s="50">
        <v>331165</v>
      </c>
      <c r="C89" s="50">
        <v>304917</v>
      </c>
      <c r="D89" s="50">
        <v>100284</v>
      </c>
      <c r="E89" s="50">
        <v>89001</v>
      </c>
      <c r="F89" s="50">
        <f t="shared" si="9"/>
        <v>431449</v>
      </c>
      <c r="G89" s="50">
        <f t="shared" si="10"/>
        <v>393918</v>
      </c>
      <c r="H89" s="149"/>
    </row>
    <row r="90" spans="1:11" x14ac:dyDescent="0.25">
      <c r="A90" s="119" t="s">
        <v>69</v>
      </c>
      <c r="B90" s="50">
        <v>376132</v>
      </c>
      <c r="C90" s="50">
        <v>339659</v>
      </c>
      <c r="D90" s="50">
        <v>120290</v>
      </c>
      <c r="E90" s="50">
        <v>105418</v>
      </c>
      <c r="F90" s="50">
        <f t="shared" si="9"/>
        <v>496422</v>
      </c>
      <c r="G90" s="50">
        <f t="shared" si="10"/>
        <v>445077</v>
      </c>
      <c r="H90" s="149"/>
    </row>
    <row r="91" spans="1:11" x14ac:dyDescent="0.25">
      <c r="A91" s="119" t="s">
        <v>70</v>
      </c>
      <c r="B91" s="50">
        <v>407560</v>
      </c>
      <c r="C91" s="50">
        <v>362532</v>
      </c>
      <c r="D91" s="50">
        <v>128946</v>
      </c>
      <c r="E91" s="50">
        <v>112451</v>
      </c>
      <c r="F91" s="50">
        <f t="shared" si="9"/>
        <v>536506</v>
      </c>
      <c r="G91" s="50">
        <f t="shared" si="10"/>
        <v>474983</v>
      </c>
      <c r="H91" s="149"/>
    </row>
    <row r="92" spans="1:11" x14ac:dyDescent="0.25">
      <c r="A92" s="119" t="s">
        <v>71</v>
      </c>
      <c r="B92" s="50">
        <v>424210</v>
      </c>
      <c r="C92" s="50">
        <v>383734</v>
      </c>
      <c r="D92" s="50">
        <v>137041</v>
      </c>
      <c r="E92" s="50">
        <v>121459</v>
      </c>
      <c r="F92" s="50">
        <f t="shared" si="9"/>
        <v>561251</v>
      </c>
      <c r="G92" s="50">
        <f t="shared" si="10"/>
        <v>505193</v>
      </c>
      <c r="H92" s="208"/>
    </row>
    <row r="93" spans="1:11" x14ac:dyDescent="0.25">
      <c r="A93" s="119" t="s">
        <v>72</v>
      </c>
      <c r="B93" s="50">
        <v>459602</v>
      </c>
      <c r="C93" s="50">
        <v>414718</v>
      </c>
      <c r="D93" s="50">
        <v>144882</v>
      </c>
      <c r="E93" s="50">
        <v>127445</v>
      </c>
      <c r="F93" s="50">
        <f t="shared" si="9"/>
        <v>604484</v>
      </c>
      <c r="G93" s="50">
        <f t="shared" si="10"/>
        <v>542163</v>
      </c>
    </row>
    <row r="94" spans="1:11" x14ac:dyDescent="0.25">
      <c r="A94" s="119" t="s">
        <v>73</v>
      </c>
      <c r="B94" s="50">
        <v>454556</v>
      </c>
      <c r="C94" s="50">
        <v>417916</v>
      </c>
      <c r="D94" s="50">
        <v>153583</v>
      </c>
      <c r="E94" s="50">
        <v>136791</v>
      </c>
      <c r="F94" s="50">
        <f t="shared" si="9"/>
        <v>608139</v>
      </c>
      <c r="G94" s="50">
        <f t="shared" si="10"/>
        <v>554707</v>
      </c>
    </row>
    <row r="95" spans="1:11" x14ac:dyDescent="0.25">
      <c r="A95" s="119" t="s">
        <v>74</v>
      </c>
      <c r="B95" s="50">
        <v>455984</v>
      </c>
      <c r="C95" s="50">
        <v>426010</v>
      </c>
      <c r="D95" s="50">
        <v>157156</v>
      </c>
      <c r="E95" s="50">
        <v>141299</v>
      </c>
      <c r="F95" s="50">
        <f t="shared" si="9"/>
        <v>613140</v>
      </c>
      <c r="G95" s="50">
        <f t="shared" si="10"/>
        <v>567309</v>
      </c>
    </row>
    <row r="96" spans="1:11" x14ac:dyDescent="0.25">
      <c r="A96" s="119" t="s">
        <v>75</v>
      </c>
      <c r="B96" s="50">
        <v>461813</v>
      </c>
      <c r="C96" s="50">
        <v>424180</v>
      </c>
      <c r="D96" s="50">
        <v>160409</v>
      </c>
      <c r="E96" s="50">
        <v>146575</v>
      </c>
      <c r="F96" s="50">
        <f t="shared" si="9"/>
        <v>622222</v>
      </c>
      <c r="G96" s="50">
        <f t="shared" si="10"/>
        <v>570755</v>
      </c>
    </row>
    <row r="97" spans="1:7" x14ac:dyDescent="0.25">
      <c r="A97" s="119" t="s">
        <v>76</v>
      </c>
      <c r="B97" s="50">
        <v>459457</v>
      </c>
      <c r="C97" s="50">
        <v>429602</v>
      </c>
      <c r="D97" s="50">
        <v>159201</v>
      </c>
      <c r="E97" s="50">
        <v>145444</v>
      </c>
      <c r="F97" s="50">
        <f t="shared" si="9"/>
        <v>618658</v>
      </c>
      <c r="G97" s="50">
        <f t="shared" si="10"/>
        <v>575046</v>
      </c>
    </row>
    <row r="98" spans="1:7" x14ac:dyDescent="0.25">
      <c r="A98" s="119" t="s">
        <v>46</v>
      </c>
      <c r="B98" s="50">
        <v>442099</v>
      </c>
      <c r="C98" s="50">
        <v>417731</v>
      </c>
      <c r="D98" s="50">
        <v>157020</v>
      </c>
      <c r="E98" s="50">
        <v>146087</v>
      </c>
      <c r="F98" s="50">
        <f t="shared" si="9"/>
        <v>599119</v>
      </c>
      <c r="G98" s="50">
        <f t="shared" si="10"/>
        <v>563818</v>
      </c>
    </row>
    <row r="99" spans="1:7" x14ac:dyDescent="0.25">
      <c r="A99" s="130" t="s">
        <v>43</v>
      </c>
      <c r="B99" s="64">
        <v>437830</v>
      </c>
      <c r="C99" s="64">
        <v>412448</v>
      </c>
      <c r="D99" s="64">
        <v>157475</v>
      </c>
      <c r="E99" s="64">
        <v>146745</v>
      </c>
      <c r="F99" s="50">
        <f t="shared" si="9"/>
        <v>595305</v>
      </c>
      <c r="G99" s="50">
        <f t="shared" si="10"/>
        <v>559193</v>
      </c>
    </row>
    <row r="100" spans="1:7" x14ac:dyDescent="0.25">
      <c r="A100" s="248" t="s">
        <v>411</v>
      </c>
      <c r="B100" s="64">
        <v>434797.03999999992</v>
      </c>
      <c r="C100" s="64">
        <v>406995.69999999995</v>
      </c>
      <c r="D100" s="64">
        <v>156873.23000000001</v>
      </c>
      <c r="E100" s="64">
        <v>149168.484</v>
      </c>
      <c r="F100" s="64">
        <f t="shared" si="9"/>
        <v>591670.2699999999</v>
      </c>
      <c r="G100" s="64">
        <f t="shared" si="10"/>
        <v>556164.18399999989</v>
      </c>
    </row>
    <row r="101" spans="1:7" x14ac:dyDescent="0.25">
      <c r="A101" s="262" t="s">
        <v>420</v>
      </c>
      <c r="B101" s="64">
        <v>435098.31</v>
      </c>
      <c r="C101" s="64">
        <v>408706.98000000004</v>
      </c>
      <c r="D101" s="64">
        <v>155353.05000000002</v>
      </c>
      <c r="E101" s="64">
        <v>150265.09</v>
      </c>
      <c r="F101" s="64">
        <f t="shared" si="9"/>
        <v>590451.36</v>
      </c>
      <c r="G101" s="64">
        <f t="shared" si="10"/>
        <v>558972.07000000007</v>
      </c>
    </row>
    <row r="102" spans="1:7" ht="15.75" thickBot="1" x14ac:dyDescent="0.3">
      <c r="A102" s="121" t="s">
        <v>449</v>
      </c>
      <c r="B102" s="65">
        <v>433231</v>
      </c>
      <c r="C102" s="65">
        <v>403825</v>
      </c>
      <c r="D102" s="65">
        <v>157872</v>
      </c>
      <c r="E102" s="65">
        <v>148879</v>
      </c>
      <c r="F102" s="65">
        <f t="shared" ref="F102" si="11">SUM(B102,D102)</f>
        <v>591103</v>
      </c>
      <c r="G102" s="65">
        <f t="shared" ref="G102" si="12">SUM(C102,E102)</f>
        <v>552704</v>
      </c>
    </row>
    <row r="103" spans="1:7" x14ac:dyDescent="0.25">
      <c r="A103" s="313" t="s">
        <v>526</v>
      </c>
      <c r="D103" s="66"/>
      <c r="G103"/>
    </row>
    <row r="104" spans="1:7" x14ac:dyDescent="0.25">
      <c r="A104" s="71" t="s">
        <v>553</v>
      </c>
      <c r="D104" s="66"/>
      <c r="G104"/>
    </row>
    <row r="105" spans="1:7" x14ac:dyDescent="0.25">
      <c r="A105" s="63"/>
      <c r="G105"/>
    </row>
  </sheetData>
  <mergeCells count="12">
    <mergeCell ref="A1:H1"/>
    <mergeCell ref="B61:F61"/>
    <mergeCell ref="A5:H5"/>
    <mergeCell ref="A12:H12"/>
    <mergeCell ref="A19:H19"/>
    <mergeCell ref="B30:D30"/>
    <mergeCell ref="F84:G85"/>
    <mergeCell ref="A84:A85"/>
    <mergeCell ref="B84:C85"/>
    <mergeCell ref="D84:E85"/>
    <mergeCell ref="B72:E72"/>
    <mergeCell ref="B74:D74"/>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8193" r:id="rId4">
          <objectPr defaultSize="0" r:id="rId5">
            <anchor moveWithCells="1">
              <from>
                <xdr:col>0</xdr:col>
                <xdr:colOff>47625</xdr:colOff>
                <xdr:row>104</xdr:row>
                <xdr:rowOff>171450</xdr:rowOff>
              </from>
              <to>
                <xdr:col>8</xdr:col>
                <xdr:colOff>95250</xdr:colOff>
                <xdr:row>123</xdr:row>
                <xdr:rowOff>9525</xdr:rowOff>
              </to>
            </anchor>
          </objectPr>
        </oleObject>
      </mc:Choice>
      <mc:Fallback>
        <oleObject progId="Word.Document.12" shapeId="8193" r:id="rId4"/>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K92"/>
  <sheetViews>
    <sheetView showGridLines="0" zoomScaleNormal="100" workbookViewId="0">
      <selection activeCell="A77" sqref="A77"/>
    </sheetView>
  </sheetViews>
  <sheetFormatPr defaultRowHeight="15" x14ac:dyDescent="0.25"/>
  <cols>
    <col min="1" max="1" width="29.28515625" style="39" customWidth="1"/>
    <col min="2" max="2" width="11" style="39" customWidth="1"/>
    <col min="3" max="3" width="11.7109375" style="39" customWidth="1"/>
    <col min="4" max="4" width="11.42578125" style="39" bestFit="1" customWidth="1"/>
    <col min="5" max="5" width="11.7109375" style="39" bestFit="1" customWidth="1"/>
    <col min="6" max="6" width="12.28515625" style="39" bestFit="1" customWidth="1"/>
    <col min="7" max="7" width="11.7109375" style="39" bestFit="1" customWidth="1"/>
    <col min="8" max="8" width="9.7109375" style="39" customWidth="1"/>
    <col min="9" max="16384" width="9.140625" style="39"/>
  </cols>
  <sheetData>
    <row r="1" spans="1:11" x14ac:dyDescent="0.25">
      <c r="A1" s="359" t="s">
        <v>483</v>
      </c>
      <c r="B1" s="360"/>
      <c r="C1" s="360"/>
      <c r="D1" s="360"/>
      <c r="E1" s="360"/>
      <c r="F1" s="360"/>
      <c r="G1" s="358"/>
      <c r="H1" s="358"/>
    </row>
    <row r="3" spans="1:11" ht="15.75" thickBot="1" x14ac:dyDescent="0.3">
      <c r="A3" s="40" t="s">
        <v>465</v>
      </c>
      <c r="K3" s="38" t="s">
        <v>484</v>
      </c>
    </row>
    <row r="4" spans="1:11" ht="23.25" thickBot="1" x14ac:dyDescent="0.3">
      <c r="A4" s="150"/>
      <c r="B4" s="56" t="s">
        <v>37</v>
      </c>
      <c r="C4" s="56" t="s">
        <v>38</v>
      </c>
      <c r="D4" s="56" t="s">
        <v>39</v>
      </c>
      <c r="E4" s="56" t="s">
        <v>40</v>
      </c>
      <c r="F4" s="56" t="s">
        <v>41</v>
      </c>
      <c r="G4" s="56" t="s">
        <v>42</v>
      </c>
      <c r="H4" s="56" t="s">
        <v>19</v>
      </c>
    </row>
    <row r="5" spans="1:11" ht="15.75" thickBot="1" x14ac:dyDescent="0.3">
      <c r="A5" s="362" t="s">
        <v>449</v>
      </c>
      <c r="B5" s="362"/>
      <c r="C5" s="362"/>
      <c r="D5" s="362"/>
      <c r="E5" s="362"/>
      <c r="F5" s="362"/>
      <c r="G5" s="362"/>
      <c r="H5" s="362"/>
    </row>
    <row r="6" spans="1:11" x14ac:dyDescent="0.25">
      <c r="A6" s="119" t="s">
        <v>21</v>
      </c>
      <c r="B6" s="49">
        <v>9060731.6999999993</v>
      </c>
      <c r="C6" s="49">
        <v>37969561.600000001</v>
      </c>
      <c r="D6" s="49">
        <v>8787739</v>
      </c>
      <c r="E6" s="49">
        <v>13528294</v>
      </c>
      <c r="F6" s="49">
        <v>5766979</v>
      </c>
      <c r="G6" s="49">
        <v>2010352</v>
      </c>
      <c r="H6" s="49">
        <v>77123657.299999997</v>
      </c>
      <c r="I6" s="238"/>
    </row>
    <row r="7" spans="1:11" x14ac:dyDescent="0.25">
      <c r="A7" s="119" t="s">
        <v>22</v>
      </c>
      <c r="B7" s="50">
        <v>56462.880000000005</v>
      </c>
      <c r="C7" s="50">
        <v>251624.54</v>
      </c>
      <c r="D7" s="50">
        <v>39270.400000000001</v>
      </c>
      <c r="E7" s="50">
        <v>77706</v>
      </c>
      <c r="F7" s="50">
        <v>29531.200000000001</v>
      </c>
      <c r="G7" s="50">
        <v>8278.84</v>
      </c>
      <c r="H7" s="50">
        <v>462873.8600000001</v>
      </c>
      <c r="I7" s="66"/>
    </row>
    <row r="8" spans="1:11" x14ac:dyDescent="0.25">
      <c r="A8" s="119" t="s">
        <v>24</v>
      </c>
      <c r="B8" s="50">
        <v>220733</v>
      </c>
      <c r="C8" s="50">
        <v>754252</v>
      </c>
      <c r="D8" s="50">
        <v>112032</v>
      </c>
      <c r="E8" s="50">
        <v>246264</v>
      </c>
      <c r="F8" s="50">
        <v>99352</v>
      </c>
      <c r="G8" s="50">
        <v>25029</v>
      </c>
      <c r="H8" s="50">
        <v>1457662</v>
      </c>
    </row>
    <row r="9" spans="1:11" x14ac:dyDescent="0.25">
      <c r="A9" s="119" t="s">
        <v>25</v>
      </c>
      <c r="B9" s="52">
        <v>160.47236166486724</v>
      </c>
      <c r="C9" s="52">
        <v>150.89768907277485</v>
      </c>
      <c r="D9" s="52">
        <v>223.7751334338331</v>
      </c>
      <c r="E9" s="52">
        <v>174.09587419246904</v>
      </c>
      <c r="F9" s="52">
        <v>195.28427561358833</v>
      </c>
      <c r="G9" s="52">
        <v>242.8301549492441</v>
      </c>
      <c r="H9" s="52">
        <v>166.61916769290013</v>
      </c>
      <c r="I9" s="120"/>
    </row>
    <row r="10" spans="1:11" x14ac:dyDescent="0.25">
      <c r="A10" s="119" t="s">
        <v>26</v>
      </c>
      <c r="B10" s="52">
        <v>41.048378357563209</v>
      </c>
      <c r="C10" s="52">
        <v>50.340684015421907</v>
      </c>
      <c r="D10" s="52">
        <v>78.439544058840326</v>
      </c>
      <c r="E10" s="52">
        <v>54.934111360166327</v>
      </c>
      <c r="F10" s="52">
        <v>58.045927610918753</v>
      </c>
      <c r="G10" s="52">
        <v>80.320907747013464</v>
      </c>
      <c r="H10" s="52">
        <v>52.90914992638897</v>
      </c>
      <c r="I10" s="120"/>
    </row>
    <row r="11" spans="1:11" ht="15.75" thickBot="1" x14ac:dyDescent="0.3">
      <c r="A11" s="121" t="s">
        <v>27</v>
      </c>
      <c r="B11" s="53">
        <v>255.79718483416619</v>
      </c>
      <c r="C11" s="53">
        <v>333.60805142048014</v>
      </c>
      <c r="D11" s="53">
        <v>350.52842045129961</v>
      </c>
      <c r="E11" s="53">
        <v>315.53942110905371</v>
      </c>
      <c r="F11" s="53">
        <v>297.23810290683627</v>
      </c>
      <c r="G11" s="53">
        <v>330.76990690798675</v>
      </c>
      <c r="H11" s="53">
        <v>317.54539804152137</v>
      </c>
      <c r="I11" s="217"/>
    </row>
    <row r="12" spans="1:11" ht="15.75" thickBot="1" x14ac:dyDescent="0.3">
      <c r="A12" s="362" t="s">
        <v>420</v>
      </c>
      <c r="B12" s="362"/>
      <c r="C12" s="362"/>
      <c r="D12" s="362"/>
      <c r="E12" s="362"/>
      <c r="F12" s="362"/>
      <c r="G12" s="362"/>
      <c r="H12" s="362"/>
      <c r="I12" s="151"/>
    </row>
    <row r="13" spans="1:11" x14ac:dyDescent="0.25">
      <c r="A13" s="119" t="s">
        <v>21</v>
      </c>
      <c r="B13" s="49">
        <v>9814599.8000000007</v>
      </c>
      <c r="C13" s="49">
        <v>36077833.600000001</v>
      </c>
      <c r="D13" s="49">
        <v>7656898</v>
      </c>
      <c r="E13" s="49">
        <v>8876255</v>
      </c>
      <c r="F13" s="49">
        <v>4926871</v>
      </c>
      <c r="G13" s="49">
        <v>1949519</v>
      </c>
      <c r="H13" s="49">
        <f>SUM(B13:G13)</f>
        <v>69301976.400000006</v>
      </c>
    </row>
    <row r="14" spans="1:11" x14ac:dyDescent="0.25">
      <c r="A14" s="119" t="s">
        <v>22</v>
      </c>
      <c r="B14" s="50">
        <v>50152.58</v>
      </c>
      <c r="C14" s="50">
        <v>223705.06</v>
      </c>
      <c r="D14" s="50">
        <v>33623.440000000002</v>
      </c>
      <c r="E14" s="50">
        <v>53305.9</v>
      </c>
      <c r="F14" s="50">
        <v>25346.33</v>
      </c>
      <c r="G14" s="50">
        <v>7594</v>
      </c>
      <c r="H14" s="50">
        <f>SUM(B14:G14)</f>
        <v>393727.31000000006</v>
      </c>
    </row>
    <row r="15" spans="1:11" x14ac:dyDescent="0.25">
      <c r="A15" s="119" t="s">
        <v>24</v>
      </c>
      <c r="B15" s="50">
        <v>211371</v>
      </c>
      <c r="C15" s="50">
        <v>742098</v>
      </c>
      <c r="D15" s="50">
        <v>102408</v>
      </c>
      <c r="E15" s="50">
        <v>171057</v>
      </c>
      <c r="F15" s="50">
        <v>96942</v>
      </c>
      <c r="G15" s="50">
        <v>23918</v>
      </c>
      <c r="H15" s="50">
        <f>SUM(B15:G15)</f>
        <v>1347794</v>
      </c>
      <c r="I15" s="232"/>
    </row>
    <row r="16" spans="1:11" x14ac:dyDescent="0.25">
      <c r="A16" s="119" t="s">
        <v>25</v>
      </c>
      <c r="B16" s="52">
        <f>(B13/B14)</f>
        <v>195.69481370649328</v>
      </c>
      <c r="C16" s="52">
        <f t="shared" ref="C16:H16" si="0">(C13/C14)</f>
        <v>161.27410618248868</v>
      </c>
      <c r="D16" s="52">
        <f t="shared" si="0"/>
        <v>227.72500374738573</v>
      </c>
      <c r="E16" s="52">
        <f t="shared" si="0"/>
        <v>166.51543262565681</v>
      </c>
      <c r="F16" s="52">
        <f t="shared" si="0"/>
        <v>194.38202690488129</v>
      </c>
      <c r="G16" s="52">
        <f t="shared" si="0"/>
        <v>256.71833026073216</v>
      </c>
      <c r="H16" s="52">
        <f t="shared" si="0"/>
        <v>176.0151623721504</v>
      </c>
    </row>
    <row r="17" spans="1:11" x14ac:dyDescent="0.25">
      <c r="A17" s="119" t="s">
        <v>26</v>
      </c>
      <c r="B17" s="52">
        <f>(B13/B15)</f>
        <v>46.433048052949559</v>
      </c>
      <c r="C17" s="52">
        <f t="shared" ref="C17:H17" si="1">(C13/C15)</f>
        <v>48.615996270034415</v>
      </c>
      <c r="D17" s="52">
        <f t="shared" si="1"/>
        <v>74.768553238028275</v>
      </c>
      <c r="E17" s="52">
        <f t="shared" si="1"/>
        <v>51.890627100907885</v>
      </c>
      <c r="F17" s="52">
        <f t="shared" si="1"/>
        <v>50.822873470735075</v>
      </c>
      <c r="G17" s="52">
        <f t="shared" si="1"/>
        <v>81.508445522200859</v>
      </c>
      <c r="H17" s="52">
        <f t="shared" si="1"/>
        <v>51.418819493186646</v>
      </c>
    </row>
    <row r="18" spans="1:11" ht="15.75" thickBot="1" x14ac:dyDescent="0.3">
      <c r="A18" s="121" t="s">
        <v>27</v>
      </c>
      <c r="B18" s="53">
        <f>(B14*1000)/B15</f>
        <v>237.27275737920527</v>
      </c>
      <c r="C18" s="53">
        <f t="shared" ref="C18:H18" si="2">(C14*1000)/C15</f>
        <v>301.44948510843579</v>
      </c>
      <c r="D18" s="53">
        <f t="shared" si="2"/>
        <v>328.32825560503085</v>
      </c>
      <c r="E18" s="53">
        <f t="shared" si="2"/>
        <v>311.6265338454433</v>
      </c>
      <c r="F18" s="53">
        <f t="shared" si="2"/>
        <v>261.45870726826348</v>
      </c>
      <c r="G18" s="53">
        <f t="shared" si="2"/>
        <v>317.50146333305463</v>
      </c>
      <c r="H18" s="53">
        <f t="shared" si="2"/>
        <v>292.12721677051542</v>
      </c>
    </row>
    <row r="19" spans="1:11" ht="15.75" thickBot="1" x14ac:dyDescent="0.3">
      <c r="A19" s="406" t="s">
        <v>47</v>
      </c>
      <c r="B19" s="406"/>
      <c r="C19" s="406"/>
      <c r="D19" s="406"/>
      <c r="E19" s="406"/>
      <c r="F19" s="406"/>
      <c r="G19" s="406"/>
      <c r="H19" s="406"/>
    </row>
    <row r="20" spans="1:11" x14ac:dyDescent="0.25">
      <c r="A20" s="119" t="s">
        <v>21</v>
      </c>
      <c r="B20" s="236">
        <f>(B6-B13)/B13</f>
        <v>-7.6810885350618308E-2</v>
      </c>
      <c r="C20" s="236">
        <f t="shared" ref="C20:H20" si="3">(C6-C13)/C13</f>
        <v>5.2434633990883529E-2</v>
      </c>
      <c r="D20" s="236">
        <f t="shared" si="3"/>
        <v>0.14768918170256415</v>
      </c>
      <c r="E20" s="236">
        <f t="shared" si="3"/>
        <v>0.5240992963811878</v>
      </c>
      <c r="F20" s="236">
        <f t="shared" si="3"/>
        <v>0.17051552597987649</v>
      </c>
      <c r="G20" s="236">
        <f t="shared" si="3"/>
        <v>3.1204107269536742E-2</v>
      </c>
      <c r="H20" s="236">
        <f t="shared" si="3"/>
        <v>0.11286374943846465</v>
      </c>
      <c r="K20" s="38" t="s">
        <v>470</v>
      </c>
    </row>
    <row r="21" spans="1:11" x14ac:dyDescent="0.25">
      <c r="A21" s="119" t="s">
        <v>22</v>
      </c>
      <c r="B21" s="236">
        <f t="shared" ref="B21:H25" si="4">(B7-B14)/B14</f>
        <v>0.12582204145828596</v>
      </c>
      <c r="C21" s="236">
        <f t="shared" si="4"/>
        <v>0.12480486583539957</v>
      </c>
      <c r="D21" s="236">
        <f t="shared" si="4"/>
        <v>0.16794712260256531</v>
      </c>
      <c r="E21" s="236">
        <f t="shared" si="4"/>
        <v>0.45773732363584513</v>
      </c>
      <c r="F21" s="236">
        <f t="shared" si="4"/>
        <v>0.16510753233308328</v>
      </c>
      <c r="G21" s="236">
        <f t="shared" si="4"/>
        <v>9.0181722412430887E-2</v>
      </c>
      <c r="H21" s="236">
        <f t="shared" si="4"/>
        <v>0.17562040590986699</v>
      </c>
    </row>
    <row r="22" spans="1:11" x14ac:dyDescent="0.25">
      <c r="A22" s="119" t="s">
        <v>24</v>
      </c>
      <c r="B22" s="236">
        <f t="shared" si="4"/>
        <v>4.4291790264511216E-2</v>
      </c>
      <c r="C22" s="236">
        <f t="shared" si="4"/>
        <v>1.6377890790704192E-2</v>
      </c>
      <c r="D22" s="236">
        <f t="shared" si="4"/>
        <v>9.3977033044293418E-2</v>
      </c>
      <c r="E22" s="236">
        <f t="shared" si="4"/>
        <v>0.43966046405584103</v>
      </c>
      <c r="F22" s="236">
        <f t="shared" si="4"/>
        <v>2.4860225701966124E-2</v>
      </c>
      <c r="G22" s="236">
        <f t="shared" si="4"/>
        <v>4.645037210469103E-2</v>
      </c>
      <c r="H22" s="236">
        <f t="shared" si="4"/>
        <v>8.151690837027023E-2</v>
      </c>
    </row>
    <row r="23" spans="1:11" x14ac:dyDescent="0.25">
      <c r="A23" s="119" t="s">
        <v>25</v>
      </c>
      <c r="B23" s="236">
        <f t="shared" si="4"/>
        <v>-0.17998664029213024</v>
      </c>
      <c r="C23" s="236">
        <f t="shared" si="4"/>
        <v>-6.4340254956815321E-2</v>
      </c>
      <c r="D23" s="236">
        <f t="shared" si="4"/>
        <v>-1.7344912717332503E-2</v>
      </c>
      <c r="E23" s="236">
        <f t="shared" si="4"/>
        <v>4.5523958033690547E-2</v>
      </c>
      <c r="F23" s="236">
        <f t="shared" si="4"/>
        <v>4.6416261990546801E-3</v>
      </c>
      <c r="G23" s="236">
        <f t="shared" si="4"/>
        <v>-5.4098884553287395E-2</v>
      </c>
      <c r="H23" s="236">
        <f t="shared" si="4"/>
        <v>-5.3381734576844184E-2</v>
      </c>
    </row>
    <row r="24" spans="1:11" x14ac:dyDescent="0.25">
      <c r="A24" s="119" t="s">
        <v>26</v>
      </c>
      <c r="B24" s="236">
        <f t="shared" si="4"/>
        <v>-0.11596631970500805</v>
      </c>
      <c r="C24" s="236">
        <f t="shared" si="4"/>
        <v>3.5475725639927749E-2</v>
      </c>
      <c r="D24" s="236">
        <f t="shared" si="4"/>
        <v>4.9098058767103929E-2</v>
      </c>
      <c r="E24" s="236">
        <f t="shared" si="4"/>
        <v>5.8651907469532055E-2</v>
      </c>
      <c r="F24" s="236">
        <f t="shared" si="4"/>
        <v>0.14212211248431025</v>
      </c>
      <c r="G24" s="236">
        <f t="shared" si="4"/>
        <v>-1.4569505866283985E-2</v>
      </c>
      <c r="H24" s="236">
        <f t="shared" si="4"/>
        <v>2.8984143313515846E-2</v>
      </c>
    </row>
    <row r="25" spans="1:11" ht="15.75" thickBot="1" x14ac:dyDescent="0.3">
      <c r="A25" s="121" t="s">
        <v>27</v>
      </c>
      <c r="B25" s="237">
        <f t="shared" si="4"/>
        <v>7.8072289712364615E-2</v>
      </c>
      <c r="C25" s="237">
        <f t="shared" si="4"/>
        <v>0.10667978517354719</v>
      </c>
      <c r="D25" s="237">
        <f t="shared" si="4"/>
        <v>6.7615760956543758E-2</v>
      </c>
      <c r="E25" s="237">
        <f t="shared" si="4"/>
        <v>1.2556335352210625E-2</v>
      </c>
      <c r="F25" s="237">
        <f t="shared" si="4"/>
        <v>0.13684530154837107</v>
      </c>
      <c r="G25" s="237">
        <f t="shared" si="4"/>
        <v>4.1790180856627133E-2</v>
      </c>
      <c r="H25" s="237">
        <f t="shared" si="4"/>
        <v>8.7010657726471111E-2</v>
      </c>
    </row>
    <row r="26" spans="1:11" x14ac:dyDescent="0.25">
      <c r="A26" s="41" t="s">
        <v>431</v>
      </c>
    </row>
    <row r="28" spans="1:11" ht="15.75" thickBot="1" x14ac:dyDescent="0.3">
      <c r="A28" s="40" t="s">
        <v>485</v>
      </c>
    </row>
    <row r="29" spans="1:11" ht="23.25" thickBot="1" x14ac:dyDescent="0.3">
      <c r="A29" s="74" t="s">
        <v>111</v>
      </c>
      <c r="B29" s="75" t="s">
        <v>37</v>
      </c>
      <c r="C29" s="75" t="s">
        <v>38</v>
      </c>
      <c r="D29" s="75" t="s">
        <v>39</v>
      </c>
      <c r="E29" s="75" t="s">
        <v>40</v>
      </c>
      <c r="F29" s="75" t="s">
        <v>41</v>
      </c>
      <c r="G29" s="75" t="s">
        <v>42</v>
      </c>
      <c r="H29" s="156" t="s">
        <v>29</v>
      </c>
    </row>
    <row r="30" spans="1:11" x14ac:dyDescent="0.25">
      <c r="A30" s="76" t="s">
        <v>112</v>
      </c>
      <c r="B30" s="77">
        <v>6</v>
      </c>
      <c r="C30" s="77">
        <v>8</v>
      </c>
      <c r="D30" s="77">
        <v>2</v>
      </c>
      <c r="E30" s="77" t="s">
        <v>23</v>
      </c>
      <c r="F30" s="77">
        <v>1</v>
      </c>
      <c r="G30" s="77" t="s">
        <v>23</v>
      </c>
      <c r="H30" s="79">
        <v>17</v>
      </c>
    </row>
    <row r="31" spans="1:11" x14ac:dyDescent="0.25">
      <c r="A31" s="76" t="s">
        <v>113</v>
      </c>
      <c r="B31" s="77" t="s">
        <v>23</v>
      </c>
      <c r="C31" s="77" t="s">
        <v>23</v>
      </c>
      <c r="D31" s="77">
        <v>1</v>
      </c>
      <c r="E31" s="77">
        <v>1</v>
      </c>
      <c r="F31" s="77">
        <v>2</v>
      </c>
      <c r="G31" s="77">
        <v>2</v>
      </c>
      <c r="H31" s="79">
        <f t="shared" ref="H31:H34" si="5">SUM(B31:G31)</f>
        <v>6</v>
      </c>
    </row>
    <row r="32" spans="1:11" x14ac:dyDescent="0.25">
      <c r="A32" s="76" t="s">
        <v>114</v>
      </c>
      <c r="B32" s="77">
        <v>1</v>
      </c>
      <c r="C32" s="153">
        <v>6</v>
      </c>
      <c r="D32" s="153">
        <v>2</v>
      </c>
      <c r="E32" s="153">
        <v>5</v>
      </c>
      <c r="F32" s="153">
        <v>7</v>
      </c>
      <c r="G32" s="153">
        <v>3</v>
      </c>
      <c r="H32" s="79">
        <v>24</v>
      </c>
    </row>
    <row r="33" spans="1:11" x14ac:dyDescent="0.25">
      <c r="A33" s="76" t="s">
        <v>115</v>
      </c>
      <c r="B33" s="77" t="s">
        <v>23</v>
      </c>
      <c r="C33" s="77" t="s">
        <v>23</v>
      </c>
      <c r="D33" s="77" t="s">
        <v>23</v>
      </c>
      <c r="E33" s="77" t="s">
        <v>23</v>
      </c>
      <c r="F33" s="77" t="s">
        <v>23</v>
      </c>
      <c r="G33" s="77">
        <v>1</v>
      </c>
      <c r="H33" s="79">
        <f t="shared" si="5"/>
        <v>1</v>
      </c>
    </row>
    <row r="34" spans="1:11" ht="15.75" thickBot="1" x14ac:dyDescent="0.3">
      <c r="A34" s="81" t="s">
        <v>116</v>
      </c>
      <c r="B34" s="77">
        <v>6</v>
      </c>
      <c r="C34" s="82">
        <v>11</v>
      </c>
      <c r="D34" s="154">
        <v>3</v>
      </c>
      <c r="E34" s="82" t="s">
        <v>23</v>
      </c>
      <c r="F34" s="82">
        <v>4</v>
      </c>
      <c r="G34" s="82" t="s">
        <v>23</v>
      </c>
      <c r="H34" s="82">
        <f t="shared" si="5"/>
        <v>24</v>
      </c>
    </row>
    <row r="35" spans="1:11" ht="15.75" thickBot="1" x14ac:dyDescent="0.3">
      <c r="A35" s="58" t="s">
        <v>29</v>
      </c>
      <c r="B35" s="230">
        <f t="shared" ref="B35:H35" si="6">SUM(B30:B34)</f>
        <v>13</v>
      </c>
      <c r="C35" s="84">
        <f t="shared" si="6"/>
        <v>25</v>
      </c>
      <c r="D35" s="84">
        <f t="shared" si="6"/>
        <v>8</v>
      </c>
      <c r="E35" s="84">
        <f t="shared" si="6"/>
        <v>6</v>
      </c>
      <c r="F35" s="84">
        <f t="shared" si="6"/>
        <v>14</v>
      </c>
      <c r="G35" s="84">
        <f t="shared" si="6"/>
        <v>6</v>
      </c>
      <c r="H35" s="84">
        <f t="shared" si="6"/>
        <v>72</v>
      </c>
    </row>
    <row r="36" spans="1:11" x14ac:dyDescent="0.25">
      <c r="A36" s="41" t="s">
        <v>295</v>
      </c>
      <c r="H36" s="194"/>
    </row>
    <row r="37" spans="1:11" x14ac:dyDescent="0.25">
      <c r="A37" s="41" t="s">
        <v>517</v>
      </c>
    </row>
    <row r="38" spans="1:11" x14ac:dyDescent="0.25">
      <c r="A38" s="41" t="s">
        <v>518</v>
      </c>
      <c r="K38" s="38" t="s">
        <v>471</v>
      </c>
    </row>
    <row r="39" spans="1:11" x14ac:dyDescent="0.25">
      <c r="A39" s="41" t="s">
        <v>516</v>
      </c>
      <c r="K39" s="250"/>
    </row>
    <row r="40" spans="1:11" x14ac:dyDescent="0.25">
      <c r="A40" s="41"/>
    </row>
    <row r="41" spans="1:11" ht="15.75" thickBot="1" x14ac:dyDescent="0.3">
      <c r="A41" s="40" t="s">
        <v>522</v>
      </c>
    </row>
    <row r="42" spans="1:11" ht="34.5" thickBot="1" x14ac:dyDescent="0.3">
      <c r="A42" s="137" t="s">
        <v>432</v>
      </c>
      <c r="B42" s="155" t="s">
        <v>117</v>
      </c>
      <c r="C42" s="117" t="s">
        <v>25</v>
      </c>
      <c r="D42" s="117" t="s">
        <v>26</v>
      </c>
      <c r="E42" s="155" t="s">
        <v>27</v>
      </c>
    </row>
    <row r="43" spans="1:11" x14ac:dyDescent="0.25">
      <c r="A43" s="286" t="s">
        <v>519</v>
      </c>
      <c r="B43" s="281">
        <v>24</v>
      </c>
      <c r="C43" s="304">
        <v>157</v>
      </c>
      <c r="D43" s="304">
        <v>49.04</v>
      </c>
      <c r="E43" s="314">
        <v>312</v>
      </c>
    </row>
    <row r="44" spans="1:11" x14ac:dyDescent="0.25">
      <c r="A44" s="315" t="s">
        <v>520</v>
      </c>
      <c r="B44" s="316">
        <v>24</v>
      </c>
      <c r="C44" s="317">
        <v>163.57</v>
      </c>
      <c r="D44" s="317">
        <v>53.82</v>
      </c>
      <c r="E44" s="318">
        <v>329</v>
      </c>
    </row>
    <row r="45" spans="1:11" x14ac:dyDescent="0.25">
      <c r="A45" s="41" t="s">
        <v>118</v>
      </c>
    </row>
    <row r="46" spans="1:11" x14ac:dyDescent="0.25">
      <c r="A46" s="41"/>
    </row>
    <row r="48" spans="1:11" ht="15.75" thickBot="1" x14ac:dyDescent="0.3">
      <c r="A48" s="40" t="s">
        <v>472</v>
      </c>
    </row>
    <row r="49" spans="1:11" ht="15.75" thickBot="1" x14ac:dyDescent="0.3">
      <c r="A49" s="157" t="s">
        <v>50</v>
      </c>
      <c r="B49" s="158" t="s">
        <v>20</v>
      </c>
      <c r="C49" s="158" t="s">
        <v>28</v>
      </c>
      <c r="D49" s="159" t="s">
        <v>29</v>
      </c>
    </row>
    <row r="50" spans="1:11" x14ac:dyDescent="0.25">
      <c r="A50" s="76" t="s">
        <v>58</v>
      </c>
      <c r="B50" s="77">
        <v>5</v>
      </c>
      <c r="C50" s="77">
        <v>1</v>
      </c>
      <c r="D50" s="80">
        <f>SUM(B50:C50)</f>
        <v>6</v>
      </c>
    </row>
    <row r="51" spans="1:11" x14ac:dyDescent="0.25">
      <c r="A51" s="76" t="s">
        <v>60</v>
      </c>
      <c r="B51" s="77">
        <v>23</v>
      </c>
      <c r="C51" s="77">
        <v>26</v>
      </c>
      <c r="D51" s="80">
        <f>SUM(B51:C51)</f>
        <v>49</v>
      </c>
      <c r="F51" s="208"/>
    </row>
    <row r="52" spans="1:11" x14ac:dyDescent="0.25">
      <c r="A52" s="76" t="s">
        <v>521</v>
      </c>
      <c r="B52" s="77">
        <v>16</v>
      </c>
      <c r="C52" s="77">
        <v>1</v>
      </c>
      <c r="D52" s="80">
        <f>SUM(B52:C52)</f>
        <v>17</v>
      </c>
    </row>
    <row r="53" spans="1:11" ht="15.75" thickBot="1" x14ac:dyDescent="0.3">
      <c r="A53" s="58" t="s">
        <v>29</v>
      </c>
      <c r="B53" s="82">
        <f>SUM(B50:B52)</f>
        <v>44</v>
      </c>
      <c r="C53" s="82">
        <f>SUM(C50:C52)</f>
        <v>28</v>
      </c>
      <c r="D53" s="160">
        <f>SUM(B53:C53)</f>
        <v>72</v>
      </c>
      <c r="K53" s="38"/>
    </row>
    <row r="54" spans="1:11" x14ac:dyDescent="0.25">
      <c r="D54" s="208"/>
    </row>
    <row r="56" spans="1:11" ht="15.75" thickBot="1" x14ac:dyDescent="0.3">
      <c r="A56" s="40" t="s">
        <v>523</v>
      </c>
    </row>
    <row r="57" spans="1:11" ht="15.75" thickBot="1" x14ac:dyDescent="0.3">
      <c r="A57" s="60" t="s">
        <v>433</v>
      </c>
      <c r="B57" s="365" t="s">
        <v>20</v>
      </c>
      <c r="C57" s="365"/>
      <c r="D57" s="365" t="s">
        <v>28</v>
      </c>
      <c r="E57" s="365"/>
      <c r="F57" s="365" t="s">
        <v>19</v>
      </c>
      <c r="G57" s="365"/>
    </row>
    <row r="58" spans="1:11" ht="15" customHeight="1" x14ac:dyDescent="0.25">
      <c r="A58" s="407" t="s">
        <v>287</v>
      </c>
      <c r="B58" s="363" t="s">
        <v>22</v>
      </c>
      <c r="C58" s="363" t="s">
        <v>554</v>
      </c>
      <c r="D58" s="363" t="s">
        <v>22</v>
      </c>
      <c r="E58" s="363" t="s">
        <v>554</v>
      </c>
      <c r="F58" s="363" t="s">
        <v>22</v>
      </c>
      <c r="G58" s="363" t="s">
        <v>554</v>
      </c>
    </row>
    <row r="59" spans="1:11" ht="15.75" thickBot="1" x14ac:dyDescent="0.3">
      <c r="A59" s="408"/>
      <c r="B59" s="364"/>
      <c r="C59" s="364"/>
      <c r="D59" s="364"/>
      <c r="E59" s="364"/>
      <c r="F59" s="364"/>
      <c r="G59" s="364"/>
    </row>
    <row r="60" spans="1:11" x14ac:dyDescent="0.25">
      <c r="A60" s="119" t="s">
        <v>66</v>
      </c>
      <c r="B60" s="50">
        <v>110276.93000000001</v>
      </c>
      <c r="C60" s="215">
        <v>109834.93000000001</v>
      </c>
      <c r="D60" s="215">
        <v>6705.35</v>
      </c>
      <c r="E60" s="215">
        <v>4485.3500000000004</v>
      </c>
      <c r="F60" s="215">
        <v>116982.28</v>
      </c>
      <c r="G60" s="215">
        <v>114320.28</v>
      </c>
    </row>
    <row r="61" spans="1:11" x14ac:dyDescent="0.25">
      <c r="A61" s="119" t="s">
        <v>67</v>
      </c>
      <c r="B61" s="50">
        <v>124666.04</v>
      </c>
      <c r="C61" s="215">
        <v>124468.04</v>
      </c>
      <c r="D61" s="215">
        <v>16818</v>
      </c>
      <c r="E61" s="215">
        <v>13327</v>
      </c>
      <c r="F61" s="215">
        <v>141484.03999999998</v>
      </c>
      <c r="G61" s="215">
        <v>137795.03999999998</v>
      </c>
    </row>
    <row r="62" spans="1:11" x14ac:dyDescent="0.25">
      <c r="A62" s="119" t="s">
        <v>68</v>
      </c>
      <c r="B62" s="50">
        <v>144835.29999999999</v>
      </c>
      <c r="C62" s="215">
        <v>136062.46999999997</v>
      </c>
      <c r="D62" s="215">
        <v>34222.85</v>
      </c>
      <c r="E62" s="215">
        <v>32591.99</v>
      </c>
      <c r="F62" s="215">
        <v>179058.15</v>
      </c>
      <c r="G62" s="215">
        <v>168654.46</v>
      </c>
    </row>
    <row r="63" spans="1:11" x14ac:dyDescent="0.25">
      <c r="A63" s="119" t="s">
        <v>69</v>
      </c>
      <c r="B63" s="50">
        <v>194498.92</v>
      </c>
      <c r="C63" s="215">
        <v>182020.32</v>
      </c>
      <c r="D63" s="215">
        <v>44004.19</v>
      </c>
      <c r="E63" s="215">
        <v>43840.01</v>
      </c>
      <c r="F63" s="215">
        <v>238503.11</v>
      </c>
      <c r="G63" s="215">
        <v>225860.33000000002</v>
      </c>
    </row>
    <row r="64" spans="1:11" x14ac:dyDescent="0.25">
      <c r="A64" s="119" t="s">
        <v>70</v>
      </c>
      <c r="B64" s="50">
        <v>212837.98</v>
      </c>
      <c r="C64" s="215">
        <v>208455.18000000002</v>
      </c>
      <c r="D64" s="215">
        <v>44232.42</v>
      </c>
      <c r="E64" s="215">
        <v>44144.7</v>
      </c>
      <c r="F64" s="215">
        <v>257070.40000000002</v>
      </c>
      <c r="G64" s="215">
        <v>252599.88</v>
      </c>
    </row>
    <row r="65" spans="1:8" x14ac:dyDescent="0.25">
      <c r="A65" s="119" t="s">
        <v>71</v>
      </c>
      <c r="B65" s="50">
        <v>202946.81999999998</v>
      </c>
      <c r="C65" s="215">
        <v>202628.6</v>
      </c>
      <c r="D65" s="215">
        <v>42619.6</v>
      </c>
      <c r="E65" s="215">
        <v>38493.1</v>
      </c>
      <c r="F65" s="215">
        <v>245566.41999999998</v>
      </c>
      <c r="G65" s="215">
        <v>241121.7</v>
      </c>
    </row>
    <row r="66" spans="1:8" x14ac:dyDescent="0.25">
      <c r="A66" s="119" t="s">
        <v>72</v>
      </c>
      <c r="B66" s="50">
        <v>202148.41</v>
      </c>
      <c r="C66" s="215">
        <v>201255.97</v>
      </c>
      <c r="D66" s="215">
        <v>54069.899999999994</v>
      </c>
      <c r="E66" s="215">
        <v>52461.899999999994</v>
      </c>
      <c r="F66" s="215">
        <v>256218.31</v>
      </c>
      <c r="G66" s="215">
        <v>253717.87</v>
      </c>
    </row>
    <row r="67" spans="1:8" x14ac:dyDescent="0.25">
      <c r="A67" s="119" t="s">
        <v>73</v>
      </c>
      <c r="B67" s="50">
        <v>216676.91999999998</v>
      </c>
      <c r="C67" s="215">
        <v>207068.46</v>
      </c>
      <c r="D67" s="215">
        <v>49917.05</v>
      </c>
      <c r="E67" s="215">
        <v>48666.5</v>
      </c>
      <c r="F67" s="215">
        <v>266593.96999999997</v>
      </c>
      <c r="G67" s="215">
        <v>255734.96</v>
      </c>
    </row>
    <row r="68" spans="1:8" x14ac:dyDescent="0.25">
      <c r="A68" s="119" t="s">
        <v>74</v>
      </c>
      <c r="B68" s="50">
        <v>252317.30000000002</v>
      </c>
      <c r="C68" s="215">
        <v>244064.31999999998</v>
      </c>
      <c r="D68" s="215">
        <v>62607.73</v>
      </c>
      <c r="E68" s="215">
        <v>60871.73</v>
      </c>
      <c r="F68" s="215">
        <v>314925.03000000003</v>
      </c>
      <c r="G68" s="215">
        <v>304936.04999999993</v>
      </c>
    </row>
    <row r="69" spans="1:8" x14ac:dyDescent="0.25">
      <c r="A69" s="119" t="s">
        <v>75</v>
      </c>
      <c r="B69" s="50">
        <v>321877.76000000001</v>
      </c>
      <c r="C69" s="215">
        <v>307506.18</v>
      </c>
      <c r="D69" s="215">
        <v>68512.479999999996</v>
      </c>
      <c r="E69" s="215">
        <v>66889.48</v>
      </c>
      <c r="F69" s="215">
        <v>390390.24</v>
      </c>
      <c r="G69" s="215">
        <v>374395.66</v>
      </c>
    </row>
    <row r="70" spans="1:8" x14ac:dyDescent="0.25">
      <c r="A70" s="119" t="s">
        <v>76</v>
      </c>
      <c r="B70" s="50">
        <v>325371.58999999997</v>
      </c>
      <c r="C70" s="215">
        <v>315669.15000000002</v>
      </c>
      <c r="D70" s="215">
        <v>71741.94</v>
      </c>
      <c r="E70" s="215">
        <v>69654.140000000014</v>
      </c>
      <c r="F70" s="215">
        <v>397113.53</v>
      </c>
      <c r="G70" s="215">
        <v>385323.29</v>
      </c>
    </row>
    <row r="71" spans="1:8" x14ac:dyDescent="0.25">
      <c r="A71" s="119" t="s">
        <v>46</v>
      </c>
      <c r="B71" s="50">
        <v>300094.88</v>
      </c>
      <c r="C71" s="215">
        <v>289203.36000000004</v>
      </c>
      <c r="D71" s="215">
        <v>68856.2</v>
      </c>
      <c r="E71" s="215">
        <v>68397.95</v>
      </c>
      <c r="F71" s="215">
        <v>368951.08</v>
      </c>
      <c r="G71" s="215">
        <v>357601.31</v>
      </c>
    </row>
    <row r="72" spans="1:8" x14ac:dyDescent="0.25">
      <c r="A72" s="119" t="s">
        <v>43</v>
      </c>
      <c r="B72" s="50">
        <v>316678.77</v>
      </c>
      <c r="C72" s="215">
        <v>308791.82</v>
      </c>
      <c r="D72" s="215">
        <v>76012.38</v>
      </c>
      <c r="E72" s="215">
        <v>75675.38</v>
      </c>
      <c r="F72" s="215">
        <v>392691.15000000008</v>
      </c>
      <c r="G72" s="215">
        <v>384467.20000000007</v>
      </c>
    </row>
    <row r="73" spans="1:8" x14ac:dyDescent="0.25">
      <c r="A73" s="313" t="s">
        <v>411</v>
      </c>
      <c r="B73" s="50">
        <v>309348.24000000005</v>
      </c>
      <c r="C73" s="215">
        <v>308117.17000000004</v>
      </c>
      <c r="D73" s="215">
        <v>72863.299999999988</v>
      </c>
      <c r="E73" s="215">
        <v>72342</v>
      </c>
      <c r="F73" s="215">
        <v>382211.54000000004</v>
      </c>
      <c r="G73" s="215">
        <v>380459.1700000001</v>
      </c>
      <c r="H73" s="208"/>
    </row>
    <row r="74" spans="1:8" x14ac:dyDescent="0.25">
      <c r="A74" s="313" t="s">
        <v>420</v>
      </c>
      <c r="B74" s="50">
        <v>304924.38</v>
      </c>
      <c r="C74" s="215">
        <v>302465.19</v>
      </c>
      <c r="D74" s="215">
        <v>88802.930000000008</v>
      </c>
      <c r="E74" s="215">
        <v>88479.87</v>
      </c>
      <c r="F74" s="215">
        <v>393727.31000000006</v>
      </c>
      <c r="G74" s="215">
        <v>390945.06</v>
      </c>
    </row>
    <row r="75" spans="1:8" ht="15.75" thickBot="1" x14ac:dyDescent="0.3">
      <c r="A75" s="121" t="s">
        <v>449</v>
      </c>
      <c r="B75" s="319">
        <v>343888.42000000004</v>
      </c>
      <c r="C75" s="320">
        <v>343738.42000000004</v>
      </c>
      <c r="D75" s="320">
        <v>118985.43999999999</v>
      </c>
      <c r="E75" s="320">
        <v>118860.9</v>
      </c>
      <c r="F75" s="320">
        <v>462873.86</v>
      </c>
      <c r="G75" s="320">
        <v>462599.31999999995</v>
      </c>
    </row>
    <row r="76" spans="1:8" x14ac:dyDescent="0.25">
      <c r="A76" s="313" t="s">
        <v>526</v>
      </c>
    </row>
    <row r="77" spans="1:8" x14ac:dyDescent="0.25">
      <c r="A77" s="71" t="s">
        <v>553</v>
      </c>
    </row>
    <row r="90" spans="1:1" x14ac:dyDescent="0.25">
      <c r="A90" s="5"/>
    </row>
    <row r="91" spans="1:1" x14ac:dyDescent="0.25">
      <c r="A91" s="218"/>
    </row>
    <row r="92" spans="1:1" x14ac:dyDescent="0.25">
      <c r="A92" s="2"/>
    </row>
  </sheetData>
  <mergeCells count="14">
    <mergeCell ref="A1:H1"/>
    <mergeCell ref="F58:F59"/>
    <mergeCell ref="G58:G59"/>
    <mergeCell ref="A5:H5"/>
    <mergeCell ref="A12:H12"/>
    <mergeCell ref="A19:H19"/>
    <mergeCell ref="D57:E57"/>
    <mergeCell ref="F57:G57"/>
    <mergeCell ref="B57:C57"/>
    <mergeCell ref="B58:B59"/>
    <mergeCell ref="C58:C59"/>
    <mergeCell ref="D58:D59"/>
    <mergeCell ref="E58:E59"/>
    <mergeCell ref="A58:A59"/>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9217" r:id="rId4">
          <objectPr defaultSize="0" r:id="rId5">
            <anchor moveWithCells="1">
              <from>
                <xdr:col>0</xdr:col>
                <xdr:colOff>57150</xdr:colOff>
                <xdr:row>78</xdr:row>
                <xdr:rowOff>0</xdr:rowOff>
              </from>
              <to>
                <xdr:col>9</xdr:col>
                <xdr:colOff>19050</xdr:colOff>
                <xdr:row>96</xdr:row>
                <xdr:rowOff>28575</xdr:rowOff>
              </to>
            </anchor>
          </objectPr>
        </oleObject>
      </mc:Choice>
      <mc:Fallback>
        <oleObject progId="Word.Document.12" shapeId="9217"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velinkID xmlns="49319c53-6c8b-4713-a0c6-7c714a55ca0e" xsi:nil="true"/>
    <l19c03aba7cf4268b442a699abdd95c1 xmlns="49319c53-6c8b-4713-a0c6-7c714a55ca0e">
      <Terms xmlns="http://schemas.microsoft.com/office/infopath/2007/PartnerControls">
        <TermInfo xmlns="http://schemas.microsoft.com/office/infopath/2007/PartnerControls">
          <TermName xmlns="http://schemas.microsoft.com/office/infopath/2007/PartnerControls">Waste Outcomes</TermName>
          <TermId xmlns="http://schemas.microsoft.com/office/infopath/2007/PartnerControls">43633b0c-7c13-4d2c-836c-e9fd9de4d7f0</TermId>
        </TermInfo>
      </Terms>
    </l19c03aba7cf4268b442a699abdd95c1>
    <oa9ff634f432497fbe7a448b9e66b205 xmlns="49319c53-6c8b-4713-a0c6-7c714a55ca0e">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a6f64896-ae48-4d38-9394-0168a9e18a35</TermId>
        </TermInfo>
      </Terms>
    </oa9ff634f432497fbe7a448b9e66b205>
    <Marked_x0020_for_x0020_Deletion xmlns="0478b3d0-02d8-4d17-b53a-8e4130380b85">false</Marked_x0020_for_x0020_Deletion>
    <TaxCatchAll xmlns="49319c53-6c8b-4713-a0c6-7c714a55ca0e">
      <Value>8</Value>
      <Value>23</Value>
      <Value>37</Value>
      <Value>36</Value>
      <Value>42</Value>
    </TaxCatchAll>
    <IconOverlay xmlns="http://schemas.microsoft.com/sharepoint/v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ata File" ma:contentTypeID="0x01010099DDF8EDA320E543B1EC6B982B0C01210900500B88DE46F7F6468447E221C4F2679B" ma:contentTypeVersion="3" ma:contentTypeDescription="" ma:contentTypeScope="" ma:versionID="7de181871ac0c4843434a32facdab6e8">
  <xsd:schema xmlns:xsd="http://www.w3.org/2001/XMLSchema" xmlns:xs="http://www.w3.org/2001/XMLSchema" xmlns:p="http://schemas.microsoft.com/office/2006/metadata/properties" xmlns:ns2="49319c53-6c8b-4713-a0c6-7c714a55ca0e" xmlns:ns3="0478b3d0-02d8-4d17-b53a-8e4130380b85" xmlns:ns5="http://schemas.microsoft.com/sharepoint/v4" targetNamespace="http://schemas.microsoft.com/office/2006/metadata/properties" ma:root="true" ma:fieldsID="6f0baaea4933542eb0b28e51ea97ea5e" ns2:_="" ns3:_="" ns5:_="">
    <xsd:import namespace="49319c53-6c8b-4713-a0c6-7c714a55ca0e"/>
    <xsd:import namespace="0478b3d0-02d8-4d17-b53a-8e4130380b85"/>
    <xsd:import namespace="http://schemas.microsoft.com/sharepoint/v4"/>
    <xsd:element name="properties">
      <xsd:complexType>
        <xsd:sequence>
          <xsd:element name="documentManagement">
            <xsd:complexType>
              <xsd:all>
                <xsd:element ref="ns2:l19c03aba7cf4268b442a699abdd95c1" minOccurs="0"/>
                <xsd:element ref="ns2:TaxCatchAll" minOccurs="0"/>
                <xsd:element ref="ns2:TaxCatchAllLabel" minOccurs="0"/>
                <xsd:element ref="ns3:Marked_x0020_for_x0020_Deletion" minOccurs="0"/>
                <xsd:element ref="ns2:LivelinkID" minOccurs="0"/>
                <xsd:element ref="ns2:oa9ff634f432497fbe7a448b9e66b205" minOccurs="0"/>
                <xsd:element ref="ns5: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319c53-6c8b-4713-a0c6-7c714a55ca0e" elementFormDefault="qualified">
    <xsd:import namespace="http://schemas.microsoft.com/office/2006/documentManagement/types"/>
    <xsd:import namespace="http://schemas.microsoft.com/office/infopath/2007/PartnerControls"/>
    <xsd:element name="l19c03aba7cf4268b442a699abdd95c1" ma:index="8" nillable="true" ma:taxonomy="true" ma:internalName="l19c03aba7cf4268b442a699abdd95c1" ma:taxonomyFieldName="DM_x0020_Key_x0020_Word" ma:displayName="DM Key Word" ma:readOnly="false" ma:default="" ma:fieldId="{519c03ab-a7cf-4268-b442-a699abdd95c1}" ma:sspId="a2a80313-aeb0-43cb-af8b-51726a16eb99" ma:termSetId="5b46aed8-1fb6-4566-8825-d0f9ab16c4f5" ma:anchorId="120fab74-ac46-4a1b-854a-45c68965d96a" ma:open="false" ma:isKeyword="false">
      <xsd:complexType>
        <xsd:sequence>
          <xsd:element ref="pc:Terms" minOccurs="0" maxOccurs="1"/>
        </xsd:sequence>
      </xsd:complexType>
    </xsd:element>
    <xsd:element name="TaxCatchAll" ma:index="9" nillable="true" ma:displayName="Taxonomy Catch All Column" ma:hidden="true" ma:list="{7222b401-0907-4ff4-96eb-0d34feb836e8}" ma:internalName="TaxCatchAll" ma:showField="CatchAllData" ma:web="49319c53-6c8b-4713-a0c6-7c714a55ca0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222b401-0907-4ff4-96eb-0d34feb836e8}" ma:internalName="TaxCatchAllLabel" ma:readOnly="true" ma:showField="CatchAllDataLabel" ma:web="49319c53-6c8b-4713-a0c6-7c714a55ca0e">
      <xsd:complexType>
        <xsd:complexContent>
          <xsd:extension base="dms:MultiChoiceLookup">
            <xsd:sequence>
              <xsd:element name="Value" type="dms:Lookup" maxOccurs="unbounded" minOccurs="0" nillable="true"/>
            </xsd:sequence>
          </xsd:extension>
        </xsd:complexContent>
      </xsd:complexType>
    </xsd:element>
    <xsd:element name="LivelinkID" ma:index="13" nillable="true" ma:displayName="LivelinkID" ma:internalName="LivelinkID" ma:readOnly="false">
      <xsd:simpleType>
        <xsd:restriction base="dms:Text">
          <xsd:maxLength value="255"/>
        </xsd:restriction>
      </xsd:simpleType>
    </xsd:element>
    <xsd:element name="oa9ff634f432497fbe7a448b9e66b205" ma:index="14" nillable="true" ma:taxonomy="true" ma:internalName="oa9ff634f432497fbe7a448b9e66b205" ma:taxonomyFieldName="Security_x0020_Classification" ma:displayName="Security Classification" ma:default="37;#Unclassified|a6f64896-ae48-4d38-9394-0168a9e18a35" ma:fieldId="{8a9ff634-f432-497f-be7a-448b9e66b205}" ma:sspId="a2a80313-aeb0-43cb-af8b-51726a16eb99" ma:termSetId="d16bce95-03fb-4cb9-88d5-15e906f2f9c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478b3d0-02d8-4d17-b53a-8e4130380b85" elementFormDefault="qualified">
    <xsd:import namespace="http://schemas.microsoft.com/office/2006/documentManagement/types"/>
    <xsd:import namespace="http://schemas.microsoft.com/office/infopath/2007/PartnerControls"/>
    <xsd:element name="Marked_x0020_for_x0020_Deletion" ma:index="12" nillable="true" ma:displayName="Marked for Deletion" ma:default="0" ma:internalName="Marked_x0020_for_x0020_Deletion"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503907-5AB9-47C7-837F-B1259F8EDC61}">
  <ds:schemaRefs>
    <ds:schemaRef ds:uri="http://purl.org/dc/elements/1.1/"/>
    <ds:schemaRef ds:uri="http://schemas.microsoft.com/office/2006/metadata/properties"/>
    <ds:schemaRef ds:uri="http://schemas.microsoft.com/sharepoint/v4"/>
    <ds:schemaRef ds:uri="http://purl.org/dc/terms/"/>
    <ds:schemaRef ds:uri="49319c53-6c8b-4713-a0c6-7c714a55ca0e"/>
    <ds:schemaRef ds:uri="http://schemas.microsoft.com/office/2006/documentManagement/types"/>
    <ds:schemaRef ds:uri="http://schemas.microsoft.com/office/infopath/2007/PartnerControls"/>
    <ds:schemaRef ds:uri="http://schemas.openxmlformats.org/package/2006/metadata/core-properties"/>
    <ds:schemaRef ds:uri="0478b3d0-02d8-4d17-b53a-8e4130380b85"/>
    <ds:schemaRef ds:uri="http://www.w3.org/XML/1998/namespace"/>
    <ds:schemaRef ds:uri="http://purl.org/dc/dcmitype/"/>
  </ds:schemaRefs>
</ds:datastoreItem>
</file>

<file path=customXml/itemProps2.xml><?xml version="1.0" encoding="utf-8"?>
<ds:datastoreItem xmlns:ds="http://schemas.openxmlformats.org/officeDocument/2006/customXml" ds:itemID="{0A359574-41B6-4836-A21B-1A949AC0BF97}">
  <ds:schemaRefs>
    <ds:schemaRef ds:uri="http://schemas.microsoft.com/sharepoint/v3/contenttype/forms"/>
  </ds:schemaRefs>
</ds:datastoreItem>
</file>

<file path=customXml/itemProps3.xml><?xml version="1.0" encoding="utf-8"?>
<ds:datastoreItem xmlns:ds="http://schemas.openxmlformats.org/officeDocument/2006/customXml" ds:itemID="{DE907580-9885-4A31-ACAB-7D97F60304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319c53-6c8b-4713-a0c6-7c714a55ca0e"/>
    <ds:schemaRef ds:uri="0478b3d0-02d8-4d17-b53a-8e4130380b85"/>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19</vt:i4>
      </vt:variant>
    </vt:vector>
  </HeadingPairs>
  <TitlesOfParts>
    <vt:vector size="35" baseType="lpstr">
      <vt:lpstr>Introduction</vt:lpstr>
      <vt:lpstr>Key Findings</vt:lpstr>
      <vt:lpstr>Total Waste Generation</vt:lpstr>
      <vt:lpstr>Diversion Rate</vt:lpstr>
      <vt:lpstr>Environmental Benefits</vt:lpstr>
      <vt:lpstr>Regional Tables</vt:lpstr>
      <vt:lpstr>Garbage</vt:lpstr>
      <vt:lpstr>Recyclables &amp; Drop Off</vt:lpstr>
      <vt:lpstr>Garden Organics</vt:lpstr>
      <vt:lpstr>Litter &amp; Street Sweeping</vt:lpstr>
      <vt:lpstr>Hard Waste</vt:lpstr>
      <vt:lpstr>Landfill &amp; Transfer Stations</vt:lpstr>
      <vt:lpstr>Key Reference Tables</vt:lpstr>
      <vt:lpstr>Key Time Series Tables</vt:lpstr>
      <vt:lpstr>Glossary</vt:lpstr>
      <vt:lpstr>RESOURCES</vt:lpstr>
      <vt:lpstr>Garbage!_ftnref1</vt:lpstr>
      <vt:lpstr>Glossary!_Toc181775789</vt:lpstr>
      <vt:lpstr>Glossary!_Toc181775790</vt:lpstr>
      <vt:lpstr>Glossary!_Toc181775791</vt:lpstr>
      <vt:lpstr>Glossary!_Toc181775792</vt:lpstr>
      <vt:lpstr>Glossary!_Toc181775793</vt:lpstr>
      <vt:lpstr>Glossary!_Toc181775794</vt:lpstr>
      <vt:lpstr>Glossary!_Toc181775796</vt:lpstr>
      <vt:lpstr>Glossary!_Toc181775797</vt:lpstr>
      <vt:lpstr>Glossary!_Toc181775798</vt:lpstr>
      <vt:lpstr>Glossary!_Toc181775799</vt:lpstr>
      <vt:lpstr>Glossary!_Toc181775800</vt:lpstr>
      <vt:lpstr>Glossary!_Toc181775801</vt:lpstr>
      <vt:lpstr>Glossary!_Toc181775803</vt:lpstr>
      <vt:lpstr>Glossary!_Toc181775804</vt:lpstr>
      <vt:lpstr>'Regional Tables'!_Toc440637756</vt:lpstr>
      <vt:lpstr>'Regional Tables'!_Toc440637757</vt:lpstr>
      <vt:lpstr>'Regional Tables'!_Toc440637759</vt:lpstr>
      <vt:lpstr>Glossary!_Toc440637786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Marcus Fogarty</dc:creator>
  <cp:lastModifiedBy>Daniel Craddock</cp:lastModifiedBy>
  <dcterms:created xsi:type="dcterms:W3CDTF">2016-02-09T03:42:45Z</dcterms:created>
  <dcterms:modified xsi:type="dcterms:W3CDTF">2019-05-06T03:30:31Z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0x01010099DDF8EDA320E543B1EC6B982B0C01210900500B88DE46F7F6468447E221C4F2679B</vt:lpwstr>
  </property>
  <property fmtid="{D5CDD505-2E9C-101B-9397-08002B2CF9AE}" pid="3" name="DM Key Word">
    <vt:lpwstr>36;#Waste Outcomes|43633b0c-7c13-4d2c-836c-e9fd9de4d7f0</vt:lpwstr>
  </property>
  <property fmtid="{D5CDD505-2E9C-101B-9397-08002B2CF9AE}" pid="4" name="Security Classification">
    <vt:lpwstr>37;#Unclassified|a6f64896-ae48-4d38-9394-0168a9e18a35</vt:lpwstr>
  </property>
  <property fmtid="{D5CDD505-2E9C-101B-9397-08002B2CF9AE}" pid="5" name="m2a46786ab4242859a6101eb70b9b150">
    <vt:lpwstr>Internal Report|a89eade3-a39a-496c-a215-f730206bee91</vt:lpwstr>
  </property>
  <property fmtid="{D5CDD505-2E9C-101B-9397-08002B2CF9AE}" pid="6" name="lbd76de8d1c447e69ed2be2b10a21be3">
    <vt:lpwstr>2014-15|c8ad80d9-9626-4ad5-9533-87bf6e7ffebf</vt:lpwstr>
  </property>
  <property fmtid="{D5CDD505-2E9C-101B-9397-08002B2CF9AE}" pid="7" name="ndce0d0d55a349928d36ed823709dfec">
    <vt:lpwstr>Data and Governance|3fcd623d-c4c5-45d6-9bd0-abc774937aee</vt:lpwstr>
  </property>
  <property fmtid="{D5CDD505-2E9C-101B-9397-08002B2CF9AE}" pid="8" name="Data Collection">
    <vt:lpwstr/>
  </property>
  <property fmtid="{D5CDD505-2E9C-101B-9397-08002B2CF9AE}" pid="9" name="Report Type">
    <vt:lpwstr>23;#Internal Report|a89eade3-a39a-496c-a215-f730206bee91</vt:lpwstr>
  </property>
  <property fmtid="{D5CDD505-2E9C-101B-9397-08002B2CF9AE}" pid="10" name="Team1">
    <vt:lpwstr>42;#Data and Governance|3fcd623d-c4c5-45d6-9bd0-abc774937aee</vt:lpwstr>
  </property>
  <property fmtid="{D5CDD505-2E9C-101B-9397-08002B2CF9AE}" pid="11" name="Financial Year">
    <vt:lpwstr>8;#2014-15|c8ad80d9-9626-4ad5-9533-87bf6e7ffebf</vt:lpwstr>
  </property>
  <property fmtid="{D5CDD505-2E9C-101B-9397-08002B2CF9AE}" pid="12" name="a08a6089e46746499c2f2704ce97e999">
    <vt:lpwstr/>
  </property>
  <property fmtid="{D5CDD505-2E9C-101B-9397-08002B2CF9AE}" pid="13" name="RecordPoint_WorkflowType">
    <vt:lpwstr>ActiveSubmitStub</vt:lpwstr>
  </property>
  <property fmtid="{D5CDD505-2E9C-101B-9397-08002B2CF9AE}" pid="14" name="RecordPoint_ActiveItemListId">
    <vt:lpwstr>{84952abd-4db1-4c73-ae80-3561ea22eedf}</vt:lpwstr>
  </property>
  <property fmtid="{D5CDD505-2E9C-101B-9397-08002B2CF9AE}" pid="15" name="RecordPoint_ActiveItemUniqueId">
    <vt:lpwstr>{405f9f32-964e-4a65-822e-0227b1cc7bab}</vt:lpwstr>
  </property>
  <property fmtid="{D5CDD505-2E9C-101B-9397-08002B2CF9AE}" pid="16" name="RecordPoint_ActiveItemWebId">
    <vt:lpwstr>{69745466-db2a-4754-a31e-f0abcd773826}</vt:lpwstr>
  </property>
  <property fmtid="{D5CDD505-2E9C-101B-9397-08002B2CF9AE}" pid="17" name="RecordPoint_ActiveItemSiteId">
    <vt:lpwstr>{8629934f-003a-479a-90f9-87ea876f7759}</vt:lpwstr>
  </property>
  <property fmtid="{D5CDD505-2E9C-101B-9397-08002B2CF9AE}" pid="18" name="RecordPoint_RecordNumberSubmitted">
    <vt:lpwstr>R0000096218</vt:lpwstr>
  </property>
  <property fmtid="{D5CDD505-2E9C-101B-9397-08002B2CF9AE}" pid="19" name="RecordPoint_SubmissionCompleted">
    <vt:lpwstr>2019-04-23T11:52:34.7843392+10:00</vt:lpwstr>
  </property>
  <property fmtid="{D5CDD505-2E9C-101B-9397-08002B2CF9AE}" pid="20" name="RecordPoint_SubmissionDate">
    <vt:lpwstr/>
  </property>
  <property fmtid="{D5CDD505-2E9C-101B-9397-08002B2CF9AE}" pid="21" name="RecordPoint_RecordFormat">
    <vt:lpwstr/>
  </property>
  <property fmtid="{D5CDD505-2E9C-101B-9397-08002B2CF9AE}" pid="22" name="RecordPoint_ActiveItemMoved">
    <vt:lpwstr/>
  </property>
</Properties>
</file>